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PascalLandshoeft\Downloads\"/>
    </mc:Choice>
  </mc:AlternateContent>
  <xr:revisionPtr revIDLastSave="0" documentId="13_ncr:1_{A8CDA04A-DA48-4334-A6ED-0EC212042454}" xr6:coauthVersionLast="34" xr6:coauthVersionMax="34" xr10:uidLastSave="{00000000-0000-0000-0000-000000000000}"/>
  <bookViews>
    <workbookView xWindow="0" yWindow="0" windowWidth="27360" windowHeight="13330" xr2:uid="{00000000-000D-0000-FFFF-FFFF00000000}"/>
  </bookViews>
  <sheets>
    <sheet name="Introduction" sheetId="39" r:id="rId1"/>
    <sheet name="Cycle 1" sheetId="14" r:id="rId2"/>
    <sheet name="Cycle 2" sheetId="27" r:id="rId3"/>
    <sheet name="Cycle 3" sheetId="28" r:id="rId4"/>
    <sheet name="Cycle 4" sheetId="29" r:id="rId5"/>
    <sheet name="Cycle 5" sheetId="30" r:id="rId6"/>
    <sheet name="Cycle 6" sheetId="31" r:id="rId7"/>
    <sheet name="Cycle 7" sheetId="32" r:id="rId8"/>
    <sheet name="Cycle 8" sheetId="33" r:id="rId9"/>
    <sheet name="Cycle 9" sheetId="34" r:id="rId10"/>
    <sheet name="Cycle 10" sheetId="35" r:id="rId11"/>
    <sheet name="Cycle 11" sheetId="36" r:id="rId12"/>
    <sheet name="Cycle 12" sheetId="37" r:id="rId13"/>
    <sheet name="Cycle 13" sheetId="38" r:id="rId1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38" l="1"/>
  <c r="U5" i="38"/>
  <c r="U4" i="38"/>
  <c r="U3" i="38"/>
  <c r="U6" i="37"/>
  <c r="U5" i="37"/>
  <c r="U4" i="37"/>
  <c r="U3" i="37"/>
  <c r="U6" i="36"/>
  <c r="U5" i="36"/>
  <c r="U4" i="36"/>
  <c r="U3" i="36"/>
  <c r="U6" i="35"/>
  <c r="U5" i="35"/>
  <c r="U4" i="35"/>
  <c r="U3" i="35"/>
  <c r="U6" i="34"/>
  <c r="U5" i="34"/>
  <c r="U4" i="34"/>
  <c r="U3" i="34"/>
  <c r="U6" i="33"/>
  <c r="U5" i="33"/>
  <c r="U4" i="33"/>
  <c r="U3" i="33"/>
  <c r="U6" i="32"/>
  <c r="U5" i="32"/>
  <c r="U4" i="32"/>
  <c r="U3" i="32"/>
  <c r="U6" i="31"/>
  <c r="U5" i="31"/>
  <c r="U4" i="31"/>
  <c r="U3" i="31"/>
  <c r="U6" i="30"/>
  <c r="U5" i="30"/>
  <c r="U4" i="30"/>
  <c r="U3" i="30"/>
  <c r="U6" i="29"/>
  <c r="U5" i="29"/>
  <c r="U4" i="29"/>
  <c r="U3" i="29"/>
  <c r="U6" i="28"/>
  <c r="U5" i="28"/>
  <c r="U4" i="28"/>
  <c r="U3" i="28"/>
  <c r="U6" i="27"/>
  <c r="U5" i="27"/>
  <c r="U4" i="27"/>
  <c r="U3" i="27"/>
  <c r="U6" i="14" l="1"/>
  <c r="U5" i="14"/>
  <c r="U4" i="14"/>
  <c r="U3" i="14"/>
  <c r="E15" i="38"/>
  <c r="H6" i="38"/>
  <c r="K22" i="38" s="1"/>
  <c r="H5" i="38"/>
  <c r="L23" i="38" s="1"/>
  <c r="H4" i="38"/>
  <c r="J23" i="38" s="1"/>
  <c r="H3" i="38"/>
  <c r="I23" i="38" s="1"/>
  <c r="E22" i="37"/>
  <c r="E18" i="37"/>
  <c r="E12" i="37"/>
  <c r="H6" i="37"/>
  <c r="K23" i="37" s="1"/>
  <c r="H5" i="37"/>
  <c r="L23" i="37" s="1"/>
  <c r="H4" i="37"/>
  <c r="J23" i="37" s="1"/>
  <c r="H3" i="37"/>
  <c r="I23" i="37" s="1"/>
  <c r="E23" i="36"/>
  <c r="E21" i="36"/>
  <c r="E15" i="36"/>
  <c r="E13" i="36"/>
  <c r="E11" i="36"/>
  <c r="H6" i="36"/>
  <c r="K22" i="36" s="1"/>
  <c r="H5" i="36"/>
  <c r="L23" i="36" s="1"/>
  <c r="H4" i="36"/>
  <c r="J23" i="36" s="1"/>
  <c r="H3" i="36"/>
  <c r="I23" i="36" s="1"/>
  <c r="E21" i="35"/>
  <c r="K18" i="35"/>
  <c r="E14" i="35"/>
  <c r="E11" i="35"/>
  <c r="H6" i="35"/>
  <c r="K23" i="35" s="1"/>
  <c r="H5" i="35"/>
  <c r="L23" i="35" s="1"/>
  <c r="H4" i="35"/>
  <c r="J23" i="35" s="1"/>
  <c r="H3" i="35"/>
  <c r="I23" i="35" s="1"/>
  <c r="E23" i="34"/>
  <c r="K22" i="34"/>
  <c r="E21" i="34"/>
  <c r="K20" i="34"/>
  <c r="E20" i="34"/>
  <c r="K18" i="34"/>
  <c r="E18" i="34"/>
  <c r="E15" i="34"/>
  <c r="E14" i="34"/>
  <c r="E13" i="34"/>
  <c r="K12" i="34"/>
  <c r="E11" i="34"/>
  <c r="K10" i="34"/>
  <c r="E10" i="34"/>
  <c r="H6" i="34"/>
  <c r="K23" i="34" s="1"/>
  <c r="H5" i="34"/>
  <c r="L23" i="34" s="1"/>
  <c r="H4" i="34"/>
  <c r="J23" i="34" s="1"/>
  <c r="H3" i="34"/>
  <c r="I23" i="34" s="1"/>
  <c r="E21" i="33"/>
  <c r="K18" i="33"/>
  <c r="E14" i="33"/>
  <c r="E11" i="33"/>
  <c r="H6" i="33"/>
  <c r="K23" i="33" s="1"/>
  <c r="H5" i="33"/>
  <c r="L23" i="33" s="1"/>
  <c r="H4" i="33"/>
  <c r="J23" i="33" s="1"/>
  <c r="H3" i="33"/>
  <c r="I23" i="33" s="1"/>
  <c r="E23" i="32"/>
  <c r="E21" i="32"/>
  <c r="E15" i="32"/>
  <c r="E13" i="32"/>
  <c r="E11" i="32"/>
  <c r="H6" i="32"/>
  <c r="K22" i="32" s="1"/>
  <c r="H5" i="32"/>
  <c r="L23" i="32" s="1"/>
  <c r="H4" i="32"/>
  <c r="J23" i="32" s="1"/>
  <c r="H3" i="32"/>
  <c r="I23" i="32" s="1"/>
  <c r="E21" i="31"/>
  <c r="K18" i="31"/>
  <c r="E14" i="31"/>
  <c r="E11" i="31"/>
  <c r="H6" i="31"/>
  <c r="K23" i="31" s="1"/>
  <c r="H5" i="31"/>
  <c r="L23" i="31" s="1"/>
  <c r="H4" i="31"/>
  <c r="J23" i="31" s="1"/>
  <c r="H3" i="31"/>
  <c r="I23" i="31" s="1"/>
  <c r="E23" i="30"/>
  <c r="K22" i="30"/>
  <c r="E21" i="30"/>
  <c r="K20" i="30"/>
  <c r="E20" i="30"/>
  <c r="K18" i="30"/>
  <c r="E18" i="30"/>
  <c r="E15" i="30"/>
  <c r="E14" i="30"/>
  <c r="E13" i="30"/>
  <c r="K12" i="30"/>
  <c r="E11" i="30"/>
  <c r="K10" i="30"/>
  <c r="E10" i="30"/>
  <c r="H6" i="30"/>
  <c r="K23" i="30" s="1"/>
  <c r="H5" i="30"/>
  <c r="L23" i="30" s="1"/>
  <c r="H4" i="30"/>
  <c r="J23" i="30" s="1"/>
  <c r="H3" i="30"/>
  <c r="I23" i="30" s="1"/>
  <c r="H6" i="29"/>
  <c r="K23" i="29" s="1"/>
  <c r="H5" i="29"/>
  <c r="L23" i="29" s="1"/>
  <c r="H4" i="29"/>
  <c r="D23" i="29" s="1"/>
  <c r="H3" i="29"/>
  <c r="C23" i="29" s="1"/>
  <c r="E21" i="28"/>
  <c r="E20" i="28"/>
  <c r="E15" i="28"/>
  <c r="E14" i="28"/>
  <c r="E11" i="28"/>
  <c r="K10" i="28"/>
  <c r="H6" i="28"/>
  <c r="K23" i="28" s="1"/>
  <c r="H5" i="28"/>
  <c r="L23" i="28" s="1"/>
  <c r="H4" i="28"/>
  <c r="J23" i="28" s="1"/>
  <c r="H3" i="28"/>
  <c r="I23" i="28" s="1"/>
  <c r="E22" i="27"/>
  <c r="E21" i="27"/>
  <c r="E18" i="27"/>
  <c r="E15" i="27"/>
  <c r="E12" i="27"/>
  <c r="E11" i="27"/>
  <c r="H6" i="27"/>
  <c r="K23" i="27" s="1"/>
  <c r="H5" i="27"/>
  <c r="L23" i="27" s="1"/>
  <c r="H4" i="27"/>
  <c r="J23" i="27" s="1"/>
  <c r="H3" i="27"/>
  <c r="I23" i="27" s="1"/>
  <c r="H6" i="14"/>
  <c r="K23" i="14" s="1"/>
  <c r="H5" i="14"/>
  <c r="L23" i="14" s="1"/>
  <c r="H4" i="14"/>
  <c r="D23" i="14" s="1"/>
  <c r="H3" i="14"/>
  <c r="C23" i="14" s="1"/>
  <c r="E12" i="31" l="1"/>
  <c r="K14" i="31"/>
  <c r="E19" i="31"/>
  <c r="E22" i="31"/>
  <c r="E12" i="33"/>
  <c r="K14" i="33"/>
  <c r="E19" i="33"/>
  <c r="E22" i="33"/>
  <c r="E12" i="35"/>
  <c r="K14" i="35"/>
  <c r="E19" i="35"/>
  <c r="E22" i="35"/>
  <c r="E13" i="37"/>
  <c r="E19" i="37"/>
  <c r="E23" i="37"/>
  <c r="E19" i="38"/>
  <c r="E13" i="27"/>
  <c r="E19" i="27"/>
  <c r="E23" i="27"/>
  <c r="E12" i="28"/>
  <c r="E18" i="28"/>
  <c r="E22" i="28"/>
  <c r="E10" i="31"/>
  <c r="K12" i="31"/>
  <c r="E15" i="31"/>
  <c r="E20" i="31"/>
  <c r="K22" i="31"/>
  <c r="E10" i="33"/>
  <c r="K12" i="33"/>
  <c r="E15" i="33"/>
  <c r="E20" i="33"/>
  <c r="K22" i="33"/>
  <c r="E10" i="35"/>
  <c r="K12" i="35"/>
  <c r="E15" i="35"/>
  <c r="E20" i="35"/>
  <c r="K22" i="35"/>
  <c r="E10" i="37"/>
  <c r="E14" i="37"/>
  <c r="E20" i="37"/>
  <c r="E11" i="38"/>
  <c r="E21" i="38"/>
  <c r="E10" i="27"/>
  <c r="E14" i="27"/>
  <c r="E20" i="27"/>
  <c r="E10" i="28"/>
  <c r="E13" i="28"/>
  <c r="E19" i="28"/>
  <c r="E23" i="28"/>
  <c r="E12" i="30"/>
  <c r="K14" i="30"/>
  <c r="E19" i="30"/>
  <c r="E22" i="30"/>
  <c r="K10" i="31"/>
  <c r="E13" i="31"/>
  <c r="E18" i="31"/>
  <c r="K20" i="31"/>
  <c r="E23" i="31"/>
  <c r="E19" i="32"/>
  <c r="K10" i="33"/>
  <c r="E13" i="33"/>
  <c r="E18" i="33"/>
  <c r="K20" i="33"/>
  <c r="E23" i="33"/>
  <c r="E12" i="34"/>
  <c r="K14" i="34"/>
  <c r="E19" i="34"/>
  <c r="E22" i="34"/>
  <c r="K10" i="35"/>
  <c r="E13" i="35"/>
  <c r="E18" i="35"/>
  <c r="K20" i="35"/>
  <c r="E23" i="35"/>
  <c r="E19" i="36"/>
  <c r="E11" i="37"/>
  <c r="E15" i="37"/>
  <c r="E21" i="37"/>
  <c r="E13" i="38"/>
  <c r="E23" i="38"/>
  <c r="K11" i="38"/>
  <c r="K13" i="38"/>
  <c r="K15" i="38"/>
  <c r="K19" i="38"/>
  <c r="K21" i="38"/>
  <c r="K23" i="38"/>
  <c r="E10" i="38"/>
  <c r="E12" i="38"/>
  <c r="E14" i="38"/>
  <c r="E18" i="38"/>
  <c r="E20" i="38"/>
  <c r="E22" i="38"/>
  <c r="K10" i="38"/>
  <c r="K12" i="38"/>
  <c r="K14" i="38"/>
  <c r="K18" i="38"/>
  <c r="K20" i="38"/>
  <c r="K10" i="37"/>
  <c r="K12" i="37"/>
  <c r="K14" i="37"/>
  <c r="K18" i="37"/>
  <c r="K20" i="37"/>
  <c r="K22" i="37"/>
  <c r="K11" i="37"/>
  <c r="K13" i="37"/>
  <c r="K15" i="37"/>
  <c r="K19" i="37"/>
  <c r="K21" i="37"/>
  <c r="K11" i="36"/>
  <c r="K13" i="36"/>
  <c r="K15" i="36"/>
  <c r="K19" i="36"/>
  <c r="K21" i="36"/>
  <c r="K23" i="36"/>
  <c r="E10" i="36"/>
  <c r="E12" i="36"/>
  <c r="E14" i="36"/>
  <c r="E18" i="36"/>
  <c r="E20" i="36"/>
  <c r="E22" i="36"/>
  <c r="K10" i="36"/>
  <c r="K12" i="36"/>
  <c r="K14" i="36"/>
  <c r="K18" i="36"/>
  <c r="K20" i="36"/>
  <c r="K11" i="35"/>
  <c r="K13" i="35"/>
  <c r="K15" i="35"/>
  <c r="K19" i="35"/>
  <c r="K21" i="35"/>
  <c r="K11" i="34"/>
  <c r="K13" i="34"/>
  <c r="K15" i="34"/>
  <c r="K19" i="34"/>
  <c r="K21" i="34"/>
  <c r="K11" i="33"/>
  <c r="K13" i="33"/>
  <c r="K15" i="33"/>
  <c r="K19" i="33"/>
  <c r="K21" i="33"/>
  <c r="K11" i="32"/>
  <c r="K13" i="32"/>
  <c r="K15" i="32"/>
  <c r="K19" i="32"/>
  <c r="K21" i="32"/>
  <c r="K23" i="32"/>
  <c r="E10" i="32"/>
  <c r="E12" i="32"/>
  <c r="E14" i="32"/>
  <c r="E18" i="32"/>
  <c r="E20" i="32"/>
  <c r="E22" i="32"/>
  <c r="K10" i="32"/>
  <c r="K12" i="32"/>
  <c r="K14" i="32"/>
  <c r="K18" i="32"/>
  <c r="K20" i="32"/>
  <c r="K11" i="31"/>
  <c r="K13" i="31"/>
  <c r="K15" i="31"/>
  <c r="K19" i="31"/>
  <c r="K21" i="31"/>
  <c r="K11" i="30"/>
  <c r="K13" i="30"/>
  <c r="K15" i="30"/>
  <c r="K19" i="30"/>
  <c r="K21" i="30"/>
  <c r="K12" i="28"/>
  <c r="K14" i="28"/>
  <c r="K18" i="28"/>
  <c r="K20" i="28"/>
  <c r="K22" i="28"/>
  <c r="K11" i="28"/>
  <c r="K13" i="28"/>
  <c r="K15" i="28"/>
  <c r="K19" i="28"/>
  <c r="K21" i="28"/>
  <c r="K10" i="27"/>
  <c r="K12" i="27"/>
  <c r="K14" i="27"/>
  <c r="K18" i="27"/>
  <c r="K20" i="27"/>
  <c r="K22" i="27"/>
  <c r="K11" i="27"/>
  <c r="K13" i="27"/>
  <c r="K15" i="27"/>
  <c r="K19" i="27"/>
  <c r="K21" i="27"/>
  <c r="C10" i="38"/>
  <c r="I10" i="38"/>
  <c r="C11" i="38"/>
  <c r="I11" i="38"/>
  <c r="C12" i="38"/>
  <c r="I12" i="38"/>
  <c r="C13" i="38"/>
  <c r="I13" i="38"/>
  <c r="C14" i="38"/>
  <c r="I14" i="38"/>
  <c r="C15" i="38"/>
  <c r="I15" i="38"/>
  <c r="C18" i="38"/>
  <c r="I18" i="38"/>
  <c r="C19" i="38"/>
  <c r="I19" i="38"/>
  <c r="C20" i="38"/>
  <c r="I20" i="38"/>
  <c r="C21" i="38"/>
  <c r="I21" i="38"/>
  <c r="C22" i="38"/>
  <c r="I22" i="38"/>
  <c r="C23" i="38"/>
  <c r="D10" i="38"/>
  <c r="J10" i="38"/>
  <c r="D11" i="38"/>
  <c r="J11" i="38"/>
  <c r="D12" i="38"/>
  <c r="J12" i="38"/>
  <c r="D13" i="38"/>
  <c r="J13" i="38"/>
  <c r="D14" i="38"/>
  <c r="J14" i="38"/>
  <c r="D15" i="38"/>
  <c r="J15" i="38"/>
  <c r="D18" i="38"/>
  <c r="J18" i="38"/>
  <c r="D19" i="38"/>
  <c r="J19" i="38"/>
  <c r="D20" i="38"/>
  <c r="J20" i="38"/>
  <c r="D21" i="38"/>
  <c r="J21" i="38"/>
  <c r="D22" i="38"/>
  <c r="J22" i="38"/>
  <c r="D23" i="38"/>
  <c r="F10" i="38"/>
  <c r="L10" i="38"/>
  <c r="F11" i="38"/>
  <c r="L11" i="38"/>
  <c r="F12" i="38"/>
  <c r="L12" i="38"/>
  <c r="F13" i="38"/>
  <c r="L13" i="38"/>
  <c r="F14" i="38"/>
  <c r="L14" i="38"/>
  <c r="F15" i="38"/>
  <c r="L15" i="38"/>
  <c r="F18" i="38"/>
  <c r="L18" i="38"/>
  <c r="F19" i="38"/>
  <c r="L19" i="38"/>
  <c r="F20" i="38"/>
  <c r="L20" i="38"/>
  <c r="F21" i="38"/>
  <c r="L21" i="38"/>
  <c r="F22" i="38"/>
  <c r="L22" i="38"/>
  <c r="F23" i="38"/>
  <c r="C10" i="37"/>
  <c r="I10" i="37"/>
  <c r="C11" i="37"/>
  <c r="I11" i="37"/>
  <c r="C12" i="37"/>
  <c r="I12" i="37"/>
  <c r="C13" i="37"/>
  <c r="I13" i="37"/>
  <c r="C14" i="37"/>
  <c r="I14" i="37"/>
  <c r="C15" i="37"/>
  <c r="I15" i="37"/>
  <c r="C18" i="37"/>
  <c r="I18" i="37"/>
  <c r="C19" i="37"/>
  <c r="I19" i="37"/>
  <c r="C20" i="37"/>
  <c r="I20" i="37"/>
  <c r="C21" i="37"/>
  <c r="I21" i="37"/>
  <c r="C22" i="37"/>
  <c r="I22" i="37"/>
  <c r="C23" i="37"/>
  <c r="D10" i="37"/>
  <c r="J10" i="37"/>
  <c r="D11" i="37"/>
  <c r="J11" i="37"/>
  <c r="D12" i="37"/>
  <c r="J12" i="37"/>
  <c r="D13" i="37"/>
  <c r="J13" i="37"/>
  <c r="D14" i="37"/>
  <c r="J14" i="37"/>
  <c r="D15" i="37"/>
  <c r="J15" i="37"/>
  <c r="D18" i="37"/>
  <c r="J18" i="37"/>
  <c r="D19" i="37"/>
  <c r="J19" i="37"/>
  <c r="D20" i="37"/>
  <c r="J20" i="37"/>
  <c r="D21" i="37"/>
  <c r="J21" i="37"/>
  <c r="D22" i="37"/>
  <c r="J22" i="37"/>
  <c r="D23" i="37"/>
  <c r="F10" i="37"/>
  <c r="L10" i="37"/>
  <c r="F11" i="37"/>
  <c r="L11" i="37"/>
  <c r="F12" i="37"/>
  <c r="L12" i="37"/>
  <c r="F13" i="37"/>
  <c r="L13" i="37"/>
  <c r="F14" i="37"/>
  <c r="L14" i="37"/>
  <c r="F15" i="37"/>
  <c r="L15" i="37"/>
  <c r="F18" i="37"/>
  <c r="L18" i="37"/>
  <c r="F19" i="37"/>
  <c r="L19" i="37"/>
  <c r="F20" i="37"/>
  <c r="L20" i="37"/>
  <c r="F21" i="37"/>
  <c r="L21" i="37"/>
  <c r="F22" i="37"/>
  <c r="L22" i="37"/>
  <c r="F23" i="37"/>
  <c r="C10" i="36"/>
  <c r="I10" i="36"/>
  <c r="C11" i="36"/>
  <c r="I11" i="36"/>
  <c r="C12" i="36"/>
  <c r="I12" i="36"/>
  <c r="C13" i="36"/>
  <c r="I13" i="36"/>
  <c r="C14" i="36"/>
  <c r="I14" i="36"/>
  <c r="C15" i="36"/>
  <c r="I15" i="36"/>
  <c r="C18" i="36"/>
  <c r="I18" i="36"/>
  <c r="C19" i="36"/>
  <c r="I19" i="36"/>
  <c r="C20" i="36"/>
  <c r="I20" i="36"/>
  <c r="C21" i="36"/>
  <c r="I21" i="36"/>
  <c r="C22" i="36"/>
  <c r="I22" i="36"/>
  <c r="C23" i="36"/>
  <c r="D10" i="36"/>
  <c r="J10" i="36"/>
  <c r="D11" i="36"/>
  <c r="J11" i="36"/>
  <c r="D12" i="36"/>
  <c r="J12" i="36"/>
  <c r="D13" i="36"/>
  <c r="J13" i="36"/>
  <c r="D14" i="36"/>
  <c r="J14" i="36"/>
  <c r="D15" i="36"/>
  <c r="J15" i="36"/>
  <c r="D18" i="36"/>
  <c r="J18" i="36"/>
  <c r="D19" i="36"/>
  <c r="J19" i="36"/>
  <c r="D20" i="36"/>
  <c r="J20" i="36"/>
  <c r="D21" i="36"/>
  <c r="J21" i="36"/>
  <c r="D22" i="36"/>
  <c r="J22" i="36"/>
  <c r="D23" i="36"/>
  <c r="F10" i="36"/>
  <c r="L10" i="36"/>
  <c r="F11" i="36"/>
  <c r="L11" i="36"/>
  <c r="F12" i="36"/>
  <c r="L12" i="36"/>
  <c r="F13" i="36"/>
  <c r="L13" i="36"/>
  <c r="F14" i="36"/>
  <c r="L14" i="36"/>
  <c r="F15" i="36"/>
  <c r="L15" i="36"/>
  <c r="F18" i="36"/>
  <c r="L18" i="36"/>
  <c r="F19" i="36"/>
  <c r="L19" i="36"/>
  <c r="F20" i="36"/>
  <c r="L20" i="36"/>
  <c r="F21" i="36"/>
  <c r="L21" i="36"/>
  <c r="F22" i="36"/>
  <c r="L22" i="36"/>
  <c r="F23" i="36"/>
  <c r="C10" i="35"/>
  <c r="I10" i="35"/>
  <c r="C11" i="35"/>
  <c r="I11" i="35"/>
  <c r="C12" i="35"/>
  <c r="I12" i="35"/>
  <c r="C13" i="35"/>
  <c r="I13" i="35"/>
  <c r="C14" i="35"/>
  <c r="I14" i="35"/>
  <c r="C15" i="35"/>
  <c r="I15" i="35"/>
  <c r="C18" i="35"/>
  <c r="I18" i="35"/>
  <c r="C19" i="35"/>
  <c r="I19" i="35"/>
  <c r="C20" i="35"/>
  <c r="I20" i="35"/>
  <c r="C21" i="35"/>
  <c r="I21" i="35"/>
  <c r="C22" i="35"/>
  <c r="I22" i="35"/>
  <c r="C23" i="35"/>
  <c r="D10" i="35"/>
  <c r="J10" i="35"/>
  <c r="D11" i="35"/>
  <c r="J11" i="35"/>
  <c r="D12" i="35"/>
  <c r="J12" i="35"/>
  <c r="D13" i="35"/>
  <c r="J13" i="35"/>
  <c r="D14" i="35"/>
  <c r="J14" i="35"/>
  <c r="D15" i="35"/>
  <c r="J15" i="35"/>
  <c r="D18" i="35"/>
  <c r="J18" i="35"/>
  <c r="D19" i="35"/>
  <c r="J19" i="35"/>
  <c r="D20" i="35"/>
  <c r="J20" i="35"/>
  <c r="D21" i="35"/>
  <c r="J21" i="35"/>
  <c r="D22" i="35"/>
  <c r="J22" i="35"/>
  <c r="D23" i="35"/>
  <c r="F10" i="35"/>
  <c r="L10" i="35"/>
  <c r="F11" i="35"/>
  <c r="L11" i="35"/>
  <c r="F12" i="35"/>
  <c r="L12" i="35"/>
  <c r="F13" i="35"/>
  <c r="L13" i="35"/>
  <c r="F14" i="35"/>
  <c r="L14" i="35"/>
  <c r="F15" i="35"/>
  <c r="L15" i="35"/>
  <c r="F18" i="35"/>
  <c r="L18" i="35"/>
  <c r="F19" i="35"/>
  <c r="L19" i="35"/>
  <c r="F20" i="35"/>
  <c r="L20" i="35"/>
  <c r="F21" i="35"/>
  <c r="L21" i="35"/>
  <c r="F22" i="35"/>
  <c r="L22" i="35"/>
  <c r="F23" i="35"/>
  <c r="F10" i="34"/>
  <c r="L10" i="34"/>
  <c r="F11" i="34"/>
  <c r="L11" i="34"/>
  <c r="F12" i="34"/>
  <c r="L12" i="34"/>
  <c r="F13" i="34"/>
  <c r="L13" i="34"/>
  <c r="F14" i="34"/>
  <c r="L14" i="34"/>
  <c r="F15" i="34"/>
  <c r="L15" i="34"/>
  <c r="F18" i="34"/>
  <c r="L18" i="34"/>
  <c r="F19" i="34"/>
  <c r="L19" i="34"/>
  <c r="F20" i="34"/>
  <c r="L20" i="34"/>
  <c r="F21" i="34"/>
  <c r="L21" i="34"/>
  <c r="F22" i="34"/>
  <c r="L22" i="34"/>
  <c r="F23" i="34"/>
  <c r="C10" i="34"/>
  <c r="I10" i="34"/>
  <c r="C11" i="34"/>
  <c r="I11" i="34"/>
  <c r="C12" i="34"/>
  <c r="I12" i="34"/>
  <c r="C13" i="34"/>
  <c r="I13" i="34"/>
  <c r="C14" i="34"/>
  <c r="I14" i="34"/>
  <c r="C15" i="34"/>
  <c r="I15" i="34"/>
  <c r="C18" i="34"/>
  <c r="I18" i="34"/>
  <c r="C19" i="34"/>
  <c r="I19" i="34"/>
  <c r="C20" i="34"/>
  <c r="I20" i="34"/>
  <c r="C21" i="34"/>
  <c r="I21" i="34"/>
  <c r="C22" i="34"/>
  <c r="I22" i="34"/>
  <c r="C23" i="34"/>
  <c r="D10" i="34"/>
  <c r="J10" i="34"/>
  <c r="D11" i="34"/>
  <c r="J11" i="34"/>
  <c r="D12" i="34"/>
  <c r="J12" i="34"/>
  <c r="D13" i="34"/>
  <c r="J13" i="34"/>
  <c r="D14" i="34"/>
  <c r="J14" i="34"/>
  <c r="D15" i="34"/>
  <c r="J15" i="34"/>
  <c r="D18" i="34"/>
  <c r="J18" i="34"/>
  <c r="D19" i="34"/>
  <c r="J19" i="34"/>
  <c r="D20" i="34"/>
  <c r="J20" i="34"/>
  <c r="D21" i="34"/>
  <c r="J21" i="34"/>
  <c r="D22" i="34"/>
  <c r="J22" i="34"/>
  <c r="D23" i="34"/>
  <c r="C10" i="33"/>
  <c r="I10" i="33"/>
  <c r="C11" i="33"/>
  <c r="I11" i="33"/>
  <c r="C12" i="33"/>
  <c r="I12" i="33"/>
  <c r="C13" i="33"/>
  <c r="I13" i="33"/>
  <c r="C14" i="33"/>
  <c r="I14" i="33"/>
  <c r="C15" i="33"/>
  <c r="I15" i="33"/>
  <c r="C18" i="33"/>
  <c r="I18" i="33"/>
  <c r="C19" i="33"/>
  <c r="I19" i="33"/>
  <c r="C20" i="33"/>
  <c r="I20" i="33"/>
  <c r="C21" i="33"/>
  <c r="I21" i="33"/>
  <c r="C22" i="33"/>
  <c r="I22" i="33"/>
  <c r="C23" i="33"/>
  <c r="D10" i="33"/>
  <c r="J10" i="33"/>
  <c r="D11" i="33"/>
  <c r="J11" i="33"/>
  <c r="D12" i="33"/>
  <c r="J12" i="33"/>
  <c r="D13" i="33"/>
  <c r="J13" i="33"/>
  <c r="D14" i="33"/>
  <c r="J14" i="33"/>
  <c r="D15" i="33"/>
  <c r="J15" i="33"/>
  <c r="D18" i="33"/>
  <c r="J18" i="33"/>
  <c r="D19" i="33"/>
  <c r="J19" i="33"/>
  <c r="D20" i="33"/>
  <c r="J20" i="33"/>
  <c r="D21" i="33"/>
  <c r="J21" i="33"/>
  <c r="D22" i="33"/>
  <c r="J22" i="33"/>
  <c r="D23" i="33"/>
  <c r="F10" i="33"/>
  <c r="L10" i="33"/>
  <c r="F11" i="33"/>
  <c r="L11" i="33"/>
  <c r="F12" i="33"/>
  <c r="L12" i="33"/>
  <c r="F13" i="33"/>
  <c r="L13" i="33"/>
  <c r="F14" i="33"/>
  <c r="L14" i="33"/>
  <c r="F15" i="33"/>
  <c r="L15" i="33"/>
  <c r="F18" i="33"/>
  <c r="L18" i="33"/>
  <c r="F19" i="33"/>
  <c r="L19" i="33"/>
  <c r="F20" i="33"/>
  <c r="L20" i="33"/>
  <c r="F21" i="33"/>
  <c r="L21" i="33"/>
  <c r="F22" i="33"/>
  <c r="L22" i="33"/>
  <c r="F23" i="33"/>
  <c r="C10" i="32"/>
  <c r="I10" i="32"/>
  <c r="C11" i="32"/>
  <c r="I11" i="32"/>
  <c r="C12" i="32"/>
  <c r="I12" i="32"/>
  <c r="C13" i="32"/>
  <c r="I13" i="32"/>
  <c r="C14" i="32"/>
  <c r="I14" i="32"/>
  <c r="C15" i="32"/>
  <c r="I15" i="32"/>
  <c r="C18" i="32"/>
  <c r="I18" i="32"/>
  <c r="C19" i="32"/>
  <c r="I19" i="32"/>
  <c r="C20" i="32"/>
  <c r="I20" i="32"/>
  <c r="C21" i="32"/>
  <c r="I21" i="32"/>
  <c r="C22" i="32"/>
  <c r="I22" i="32"/>
  <c r="C23" i="32"/>
  <c r="D10" i="32"/>
  <c r="J10" i="32"/>
  <c r="D11" i="32"/>
  <c r="J11" i="32"/>
  <c r="D12" i="32"/>
  <c r="J12" i="32"/>
  <c r="D13" i="32"/>
  <c r="J13" i="32"/>
  <c r="D14" i="32"/>
  <c r="J14" i="32"/>
  <c r="D15" i="32"/>
  <c r="J15" i="32"/>
  <c r="D18" i="32"/>
  <c r="J18" i="32"/>
  <c r="D19" i="32"/>
  <c r="J19" i="32"/>
  <c r="D20" i="32"/>
  <c r="J20" i="32"/>
  <c r="D21" i="32"/>
  <c r="J21" i="32"/>
  <c r="D22" i="32"/>
  <c r="J22" i="32"/>
  <c r="D23" i="32"/>
  <c r="F10" i="32"/>
  <c r="L10" i="32"/>
  <c r="F11" i="32"/>
  <c r="L11" i="32"/>
  <c r="F12" i="32"/>
  <c r="L12" i="32"/>
  <c r="F13" i="32"/>
  <c r="L13" i="32"/>
  <c r="F14" i="32"/>
  <c r="L14" i="32"/>
  <c r="F15" i="32"/>
  <c r="L15" i="32"/>
  <c r="F18" i="32"/>
  <c r="L18" i="32"/>
  <c r="F19" i="32"/>
  <c r="L19" i="32"/>
  <c r="F20" i="32"/>
  <c r="L20" i="32"/>
  <c r="F21" i="32"/>
  <c r="L21" i="32"/>
  <c r="F22" i="32"/>
  <c r="L22" i="32"/>
  <c r="F23" i="32"/>
  <c r="C10" i="31"/>
  <c r="I10" i="31"/>
  <c r="C11" i="31"/>
  <c r="I11" i="31"/>
  <c r="C12" i="31"/>
  <c r="I12" i="31"/>
  <c r="C13" i="31"/>
  <c r="I13" i="31"/>
  <c r="C14" i="31"/>
  <c r="I14" i="31"/>
  <c r="C15" i="31"/>
  <c r="I15" i="31"/>
  <c r="C18" i="31"/>
  <c r="I18" i="31"/>
  <c r="C19" i="31"/>
  <c r="I19" i="31"/>
  <c r="C20" i="31"/>
  <c r="I20" i="31"/>
  <c r="C21" i="31"/>
  <c r="I21" i="31"/>
  <c r="C22" i="31"/>
  <c r="I22" i="31"/>
  <c r="C23" i="31"/>
  <c r="D10" i="31"/>
  <c r="J10" i="31"/>
  <c r="D11" i="31"/>
  <c r="J11" i="31"/>
  <c r="D12" i="31"/>
  <c r="J12" i="31"/>
  <c r="D13" i="31"/>
  <c r="J13" i="31"/>
  <c r="D14" i="31"/>
  <c r="J14" i="31"/>
  <c r="D15" i="31"/>
  <c r="J15" i="31"/>
  <c r="D18" i="31"/>
  <c r="J18" i="31"/>
  <c r="D19" i="31"/>
  <c r="J19" i="31"/>
  <c r="D20" i="31"/>
  <c r="J20" i="31"/>
  <c r="D21" i="31"/>
  <c r="J21" i="31"/>
  <c r="D22" i="31"/>
  <c r="J22" i="31"/>
  <c r="D23" i="31"/>
  <c r="F10" i="31"/>
  <c r="L10" i="31"/>
  <c r="F11" i="31"/>
  <c r="L11" i="31"/>
  <c r="F12" i="31"/>
  <c r="L12" i="31"/>
  <c r="F13" i="31"/>
  <c r="L13" i="31"/>
  <c r="F14" i="31"/>
  <c r="L14" i="31"/>
  <c r="F15" i="31"/>
  <c r="L15" i="31"/>
  <c r="F18" i="31"/>
  <c r="L18" i="31"/>
  <c r="F19" i="31"/>
  <c r="L19" i="31"/>
  <c r="F20" i="31"/>
  <c r="L20" i="31"/>
  <c r="F21" i="31"/>
  <c r="L21" i="31"/>
  <c r="F22" i="31"/>
  <c r="L22" i="31"/>
  <c r="F23" i="31"/>
  <c r="C10" i="30"/>
  <c r="I10" i="30"/>
  <c r="C11" i="30"/>
  <c r="I11" i="30"/>
  <c r="C12" i="30"/>
  <c r="I12" i="30"/>
  <c r="C13" i="30"/>
  <c r="I13" i="30"/>
  <c r="C14" i="30"/>
  <c r="I14" i="30"/>
  <c r="C15" i="30"/>
  <c r="I15" i="30"/>
  <c r="C18" i="30"/>
  <c r="I18" i="30"/>
  <c r="C19" i="30"/>
  <c r="I19" i="30"/>
  <c r="C20" i="30"/>
  <c r="I20" i="30"/>
  <c r="C21" i="30"/>
  <c r="I21" i="30"/>
  <c r="C22" i="30"/>
  <c r="I22" i="30"/>
  <c r="C23" i="30"/>
  <c r="D10" i="30"/>
  <c r="J10" i="30"/>
  <c r="D11" i="30"/>
  <c r="J11" i="30"/>
  <c r="D12" i="30"/>
  <c r="J12" i="30"/>
  <c r="D13" i="30"/>
  <c r="J13" i="30"/>
  <c r="D14" i="30"/>
  <c r="J14" i="30"/>
  <c r="D15" i="30"/>
  <c r="J15" i="30"/>
  <c r="D18" i="30"/>
  <c r="J18" i="30"/>
  <c r="D19" i="30"/>
  <c r="J19" i="30"/>
  <c r="D20" i="30"/>
  <c r="J20" i="30"/>
  <c r="D21" i="30"/>
  <c r="J21" i="30"/>
  <c r="D22" i="30"/>
  <c r="J22" i="30"/>
  <c r="D23" i="30"/>
  <c r="F10" i="30"/>
  <c r="L10" i="30"/>
  <c r="F11" i="30"/>
  <c r="L11" i="30"/>
  <c r="F12" i="30"/>
  <c r="L12" i="30"/>
  <c r="F13" i="30"/>
  <c r="L13" i="30"/>
  <c r="F14" i="30"/>
  <c r="L14" i="30"/>
  <c r="F15" i="30"/>
  <c r="L15" i="30"/>
  <c r="F18" i="30"/>
  <c r="L18" i="30"/>
  <c r="F19" i="30"/>
  <c r="L19" i="30"/>
  <c r="F20" i="30"/>
  <c r="L20" i="30"/>
  <c r="F21" i="30"/>
  <c r="L21" i="30"/>
  <c r="F22" i="30"/>
  <c r="L22" i="30"/>
  <c r="F23" i="30"/>
  <c r="I10" i="29"/>
  <c r="I11" i="29"/>
  <c r="I12" i="29"/>
  <c r="I13" i="29"/>
  <c r="I14" i="29"/>
  <c r="I15" i="29"/>
  <c r="I18" i="29"/>
  <c r="C19" i="29"/>
  <c r="C20" i="29"/>
  <c r="C21" i="29"/>
  <c r="C22" i="29"/>
  <c r="I23" i="29"/>
  <c r="J10" i="29"/>
  <c r="J11" i="29"/>
  <c r="D13" i="29"/>
  <c r="D14" i="29"/>
  <c r="D15" i="29"/>
  <c r="D18" i="29"/>
  <c r="D19" i="29"/>
  <c r="D20" i="29"/>
  <c r="D21" i="29"/>
  <c r="D22" i="29"/>
  <c r="J23" i="29"/>
  <c r="E10" i="29"/>
  <c r="K10" i="29"/>
  <c r="E11" i="29"/>
  <c r="K11" i="29"/>
  <c r="E12" i="29"/>
  <c r="K12" i="29"/>
  <c r="E13" i="29"/>
  <c r="K13" i="29"/>
  <c r="E14" i="29"/>
  <c r="K14" i="29"/>
  <c r="E15" i="29"/>
  <c r="K15" i="29"/>
  <c r="E18" i="29"/>
  <c r="K18" i="29"/>
  <c r="E19" i="29"/>
  <c r="K19" i="29"/>
  <c r="E20" i="29"/>
  <c r="K20" i="29"/>
  <c r="E21" i="29"/>
  <c r="K21" i="29"/>
  <c r="E22" i="29"/>
  <c r="K22" i="29"/>
  <c r="E23" i="29"/>
  <c r="C10" i="29"/>
  <c r="C11" i="29"/>
  <c r="C12" i="29"/>
  <c r="C13" i="29"/>
  <c r="C14" i="29"/>
  <c r="C15" i="29"/>
  <c r="C18" i="29"/>
  <c r="I19" i="29"/>
  <c r="I20" i="29"/>
  <c r="I21" i="29"/>
  <c r="I22" i="29"/>
  <c r="D10" i="29"/>
  <c r="D11" i="29"/>
  <c r="D12" i="29"/>
  <c r="J12" i="29"/>
  <c r="J13" i="29"/>
  <c r="J14" i="29"/>
  <c r="J15" i="29"/>
  <c r="J18" i="29"/>
  <c r="J19" i="29"/>
  <c r="J20" i="29"/>
  <c r="J21" i="29"/>
  <c r="J22" i="29"/>
  <c r="F10" i="29"/>
  <c r="L10" i="29"/>
  <c r="F11" i="29"/>
  <c r="L11" i="29"/>
  <c r="F12" i="29"/>
  <c r="L12" i="29"/>
  <c r="F13" i="29"/>
  <c r="L13" i="29"/>
  <c r="F14" i="29"/>
  <c r="L14" i="29"/>
  <c r="F15" i="29"/>
  <c r="L15" i="29"/>
  <c r="F18" i="29"/>
  <c r="L18" i="29"/>
  <c r="F19" i="29"/>
  <c r="L19" i="29"/>
  <c r="F20" i="29"/>
  <c r="L20" i="29"/>
  <c r="F21" i="29"/>
  <c r="L21" i="29"/>
  <c r="F22" i="29"/>
  <c r="L22" i="29"/>
  <c r="F23" i="29"/>
  <c r="C10" i="28"/>
  <c r="I10" i="28"/>
  <c r="C11" i="28"/>
  <c r="I11" i="28"/>
  <c r="C12" i="28"/>
  <c r="I12" i="28"/>
  <c r="C13" i="28"/>
  <c r="I13" i="28"/>
  <c r="C14" i="28"/>
  <c r="I14" i="28"/>
  <c r="C15" i="28"/>
  <c r="I15" i="28"/>
  <c r="C18" i="28"/>
  <c r="I18" i="28"/>
  <c r="C19" i="28"/>
  <c r="I19" i="28"/>
  <c r="C20" i="28"/>
  <c r="I20" i="28"/>
  <c r="C21" i="28"/>
  <c r="I21" i="28"/>
  <c r="C22" i="28"/>
  <c r="I22" i="28"/>
  <c r="C23" i="28"/>
  <c r="D10" i="28"/>
  <c r="J10" i="28"/>
  <c r="D11" i="28"/>
  <c r="J11" i="28"/>
  <c r="D12" i="28"/>
  <c r="J12" i="28"/>
  <c r="D13" i="28"/>
  <c r="J13" i="28"/>
  <c r="D14" i="28"/>
  <c r="J14" i="28"/>
  <c r="D15" i="28"/>
  <c r="J15" i="28"/>
  <c r="D18" i="28"/>
  <c r="J18" i="28"/>
  <c r="D19" i="28"/>
  <c r="J19" i="28"/>
  <c r="D20" i="28"/>
  <c r="J20" i="28"/>
  <c r="D21" i="28"/>
  <c r="J21" i="28"/>
  <c r="D22" i="28"/>
  <c r="J22" i="28"/>
  <c r="D23" i="28"/>
  <c r="F10" i="28"/>
  <c r="L10" i="28"/>
  <c r="F11" i="28"/>
  <c r="L11" i="28"/>
  <c r="F12" i="28"/>
  <c r="L12" i="28"/>
  <c r="F13" i="28"/>
  <c r="L13" i="28"/>
  <c r="F14" i="28"/>
  <c r="L14" i="28"/>
  <c r="F15" i="28"/>
  <c r="L15" i="28"/>
  <c r="F18" i="28"/>
  <c r="L18" i="28"/>
  <c r="F19" i="28"/>
  <c r="L19" i="28"/>
  <c r="F20" i="28"/>
  <c r="L20" i="28"/>
  <c r="F21" i="28"/>
  <c r="L21" i="28"/>
  <c r="F22" i="28"/>
  <c r="L22" i="28"/>
  <c r="F23" i="28"/>
  <c r="C10" i="27"/>
  <c r="I10" i="27"/>
  <c r="C11" i="27"/>
  <c r="I11" i="27"/>
  <c r="C12" i="27"/>
  <c r="I12" i="27"/>
  <c r="C13" i="27"/>
  <c r="I13" i="27"/>
  <c r="C14" i="27"/>
  <c r="I14" i="27"/>
  <c r="C15" i="27"/>
  <c r="I15" i="27"/>
  <c r="C18" i="27"/>
  <c r="I18" i="27"/>
  <c r="C19" i="27"/>
  <c r="I19" i="27"/>
  <c r="C20" i="27"/>
  <c r="I20" i="27"/>
  <c r="C21" i="27"/>
  <c r="I21" i="27"/>
  <c r="C22" i="27"/>
  <c r="I22" i="27"/>
  <c r="C23" i="27"/>
  <c r="D10" i="27"/>
  <c r="J10" i="27"/>
  <c r="D11" i="27"/>
  <c r="J11" i="27"/>
  <c r="D12" i="27"/>
  <c r="J12" i="27"/>
  <c r="D13" i="27"/>
  <c r="J13" i="27"/>
  <c r="D14" i="27"/>
  <c r="J14" i="27"/>
  <c r="D15" i="27"/>
  <c r="J15" i="27"/>
  <c r="D18" i="27"/>
  <c r="J18" i="27"/>
  <c r="D19" i="27"/>
  <c r="J19" i="27"/>
  <c r="D20" i="27"/>
  <c r="J20" i="27"/>
  <c r="D21" i="27"/>
  <c r="J21" i="27"/>
  <c r="D22" i="27"/>
  <c r="J22" i="27"/>
  <c r="D23" i="27"/>
  <c r="F10" i="27"/>
  <c r="L10" i="27"/>
  <c r="F11" i="27"/>
  <c r="L11" i="27"/>
  <c r="F12" i="27"/>
  <c r="L12" i="27"/>
  <c r="F13" i="27"/>
  <c r="L13" i="27"/>
  <c r="F14" i="27"/>
  <c r="L14" i="27"/>
  <c r="F15" i="27"/>
  <c r="L15" i="27"/>
  <c r="F18" i="27"/>
  <c r="L18" i="27"/>
  <c r="F19" i="27"/>
  <c r="L19" i="27"/>
  <c r="F20" i="27"/>
  <c r="L20" i="27"/>
  <c r="F21" i="27"/>
  <c r="L21" i="27"/>
  <c r="F22" i="27"/>
  <c r="L22" i="27"/>
  <c r="F23" i="27"/>
  <c r="C10" i="14"/>
  <c r="C11" i="14"/>
  <c r="C12" i="14"/>
  <c r="C13" i="14"/>
  <c r="C14" i="14"/>
  <c r="C15" i="14"/>
  <c r="C18" i="14"/>
  <c r="C19" i="14"/>
  <c r="C20" i="14"/>
  <c r="C21" i="14"/>
  <c r="C22" i="14"/>
  <c r="I23" i="14"/>
  <c r="D10" i="14"/>
  <c r="D11" i="14"/>
  <c r="D12" i="14"/>
  <c r="D13" i="14"/>
  <c r="D14" i="14"/>
  <c r="D15" i="14"/>
  <c r="D18" i="14"/>
  <c r="D19" i="14"/>
  <c r="D20" i="14"/>
  <c r="D21" i="14"/>
  <c r="D22" i="14"/>
  <c r="J23" i="14"/>
  <c r="E10" i="14"/>
  <c r="K10" i="14"/>
  <c r="E11" i="14"/>
  <c r="K11" i="14"/>
  <c r="E12" i="14"/>
  <c r="K12" i="14"/>
  <c r="E13" i="14"/>
  <c r="K13" i="14"/>
  <c r="E14" i="14"/>
  <c r="K14" i="14"/>
  <c r="E15" i="14"/>
  <c r="K15" i="14"/>
  <c r="E18" i="14"/>
  <c r="K18" i="14"/>
  <c r="E19" i="14"/>
  <c r="K19" i="14"/>
  <c r="E20" i="14"/>
  <c r="K20" i="14"/>
  <c r="E21" i="14"/>
  <c r="K21" i="14"/>
  <c r="E22" i="14"/>
  <c r="K22" i="14"/>
  <c r="E23" i="14"/>
  <c r="I10" i="14"/>
  <c r="I11" i="14"/>
  <c r="I12" i="14"/>
  <c r="I13" i="14"/>
  <c r="I14" i="14"/>
  <c r="I15" i="14"/>
  <c r="I18" i="14"/>
  <c r="I19" i="14"/>
  <c r="I20" i="14"/>
  <c r="I21" i="14"/>
  <c r="I22" i="14"/>
  <c r="J10" i="14"/>
  <c r="J11" i="14"/>
  <c r="J12" i="14"/>
  <c r="J13" i="14"/>
  <c r="J14" i="14"/>
  <c r="J15" i="14"/>
  <c r="J18" i="14"/>
  <c r="J19" i="14"/>
  <c r="J20" i="14"/>
  <c r="J21" i="14"/>
  <c r="J22" i="14"/>
  <c r="F10" i="14"/>
  <c r="L10" i="14"/>
  <c r="F11" i="14"/>
  <c r="L11" i="14"/>
  <c r="F12" i="14"/>
  <c r="L12" i="14"/>
  <c r="F13" i="14"/>
  <c r="L13" i="14"/>
  <c r="F14" i="14"/>
  <c r="L14" i="14"/>
  <c r="F15" i="14"/>
  <c r="L15" i="14"/>
  <c r="F18" i="14"/>
  <c r="L18" i="14"/>
  <c r="F19" i="14"/>
  <c r="L19" i="14"/>
  <c r="F20" i="14"/>
  <c r="L20" i="14"/>
  <c r="F21" i="14"/>
  <c r="L21" i="14"/>
  <c r="F22" i="14"/>
  <c r="L22" i="14"/>
  <c r="F23" i="14"/>
</calcChain>
</file>

<file path=xl/sharedStrings.xml><?xml version="1.0" encoding="utf-8"?>
<sst xmlns="http://schemas.openxmlformats.org/spreadsheetml/2006/main" count="1329" uniqueCount="64">
  <si>
    <t>One rep max</t>
  </si>
  <si>
    <t>Squat</t>
  </si>
  <si>
    <t>Bench</t>
  </si>
  <si>
    <t>Deadlift</t>
  </si>
  <si>
    <t>Week 1</t>
  </si>
  <si>
    <t>Bench Press</t>
  </si>
  <si>
    <t>Military Press</t>
  </si>
  <si>
    <t>5x40%</t>
  </si>
  <si>
    <t>5x50%</t>
  </si>
  <si>
    <t>3x60%</t>
  </si>
  <si>
    <t>5x75%</t>
  </si>
  <si>
    <t>5x80%</t>
  </si>
  <si>
    <t>Week 2</t>
  </si>
  <si>
    <t>3x80%</t>
  </si>
  <si>
    <t>3x85%</t>
  </si>
  <si>
    <t>5+x85%</t>
  </si>
  <si>
    <t>3+x90%</t>
  </si>
  <si>
    <t>Week 3</t>
  </si>
  <si>
    <t>Week 4</t>
  </si>
  <si>
    <t>5x60%</t>
  </si>
  <si>
    <t>5x65%</t>
  </si>
  <si>
    <t>1+x95%</t>
  </si>
  <si>
    <t>5+x70%</t>
  </si>
  <si>
    <t>Weight</t>
  </si>
  <si>
    <t>MP</t>
  </si>
  <si>
    <t>Chin Ups</t>
  </si>
  <si>
    <t>Push ups</t>
  </si>
  <si>
    <t>Leg Raise</t>
  </si>
  <si>
    <t>Squats</t>
  </si>
  <si>
    <t>Chin Up Hold</t>
  </si>
  <si>
    <t>Ring Dip</t>
  </si>
  <si>
    <t>Set 1</t>
  </si>
  <si>
    <t>Set 2</t>
  </si>
  <si>
    <t>Set 3</t>
  </si>
  <si>
    <t>Set 4</t>
  </si>
  <si>
    <t>Avoid the biggest mistakes with Jim Wendler 531</t>
  </si>
  <si>
    <t>German Volume Training vs Jim Wendler 531</t>
  </si>
  <si>
    <t>Explanation for the Jim Wendler 531 calculator</t>
  </si>
  <si>
    <t>How to combine Jim Wendler 531 and the westside method</t>
  </si>
  <si>
    <t>Jim Wendler 531 Joker vs Volume Sets</t>
  </si>
  <si>
    <t>Jim Wendler 531 Bodyweight Accessory work</t>
  </si>
  <si>
    <t>Jim Wendler diet</t>
  </si>
  <si>
    <t>My second Jim Wendler 531 cycle</t>
  </si>
  <si>
    <t>Wendler 531 6 month review</t>
  </si>
  <si>
    <t>Wendler 531 for athletes</t>
  </si>
  <si>
    <t>Wendler 531 for beginners</t>
  </si>
  <si>
    <t>Wendler 531 for crossfit</t>
  </si>
  <si>
    <t>Wendler 531 for mass</t>
  </si>
  <si>
    <t>Wendler 531 for mma</t>
  </si>
  <si>
    <t>Wendler 531 should you train to failure</t>
  </si>
  <si>
    <t>Wendler 531 speed up techniques</t>
  </si>
  <si>
    <t>Wendler 531 vs Stronglifts 5x5</t>
  </si>
  <si>
    <t>Which Wendler 531 book should I read</t>
  </si>
  <si>
    <t>Welcome to your Wendler Calculator
You will find 13 cycles for one year of training.
Send any questions to pascal@marathon-crossfit.com
Useful links:</t>
  </si>
  <si>
    <t>Useful links:</t>
  </si>
  <si>
    <t>Barbell</t>
  </si>
  <si>
    <t>Plates</t>
  </si>
  <si>
    <t>Lifting Shoes</t>
  </si>
  <si>
    <t>Lifting Belt</t>
  </si>
  <si>
    <t>Wrist wraps</t>
  </si>
  <si>
    <t>Deadlift slippers</t>
  </si>
  <si>
    <t>Knee Sleeves</t>
  </si>
  <si>
    <t>Fractional plates</t>
  </si>
  <si>
    <t>Things you might need to do Wendler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</si>
</sst>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 style="thin">
        <color theme="4"/>
      </right>
      <top style="thick">
        <color theme="4"/>
      </top>
      <bottom style="thick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ck">
        <color theme="4"/>
      </right>
      <top/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theme="4"/>
      </right>
      <top/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0" fillId="2" borderId="18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1" fontId="0" fillId="2" borderId="29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0" fontId="0" fillId="2" borderId="0" xfId="0" applyFill="1" applyAlignment="1"/>
    <xf numFmtId="0" fontId="0" fillId="2" borderId="0" xfId="0" applyFill="1" applyAlignment="1"/>
    <xf numFmtId="0" fontId="2" fillId="2" borderId="0" xfId="1" applyFill="1" applyAlignment="1">
      <alignment vertical="center" wrapText="1"/>
    </xf>
    <xf numFmtId="0" fontId="2" fillId="2" borderId="0" xfId="1" applyFill="1" applyAlignment="1"/>
    <xf numFmtId="0" fontId="1" fillId="2" borderId="0" xfId="0" applyFont="1" applyFill="1" applyAlignment="1">
      <alignment wrapText="1"/>
    </xf>
    <xf numFmtId="0" fontId="1" fillId="0" borderId="0" xfId="0" applyFont="1" applyAlignment="1"/>
    <xf numFmtId="0" fontId="1" fillId="2" borderId="0" xfId="0" applyFont="1" applyFill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41148</xdr:colOff>
      <xdr:row>16</xdr:row>
      <xdr:rowOff>171450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B1F23FA-3FF6-489B-A4D8-F70A20CEF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23148" cy="31178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13</xdr:col>
      <xdr:colOff>552450</xdr:colOff>
      <xdr:row>1</xdr:row>
      <xdr:rowOff>25400</xdr:rowOff>
    </xdr:from>
    <xdr:to>
      <xdr:col>17</xdr:col>
      <xdr:colOff>507999</xdr:colOff>
      <xdr:row>6</xdr:row>
      <xdr:rowOff>38241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3D3AFF2-0D95-44FE-974C-1F43AC4CF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0" y="22225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0</xdr:col>
      <xdr:colOff>558800</xdr:colOff>
      <xdr:row>0</xdr:row>
      <xdr:rowOff>190500</xdr:rowOff>
    </xdr:from>
    <xdr:to>
      <xdr:col>4</xdr:col>
      <xdr:colOff>393699</xdr:colOff>
      <xdr:row>6</xdr:row>
      <xdr:rowOff>6491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896A83D7-8CD0-44D8-AC09-1B9A95FB3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190500"/>
          <a:ext cx="2590799" cy="9589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13</xdr:col>
      <xdr:colOff>546100</xdr:colOff>
      <xdr:row>1</xdr:row>
      <xdr:rowOff>12700</xdr:rowOff>
    </xdr:from>
    <xdr:to>
      <xdr:col>17</xdr:col>
      <xdr:colOff>501649</xdr:colOff>
      <xdr:row>6</xdr:row>
      <xdr:rowOff>25541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33077078-B5E6-4FAE-925F-A406408CC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0" y="20955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0</xdr:col>
      <xdr:colOff>584200</xdr:colOff>
      <xdr:row>0</xdr:row>
      <xdr:rowOff>171450</xdr:rowOff>
    </xdr:from>
    <xdr:to>
      <xdr:col>4</xdr:col>
      <xdr:colOff>419099</xdr:colOff>
      <xdr:row>5</xdr:row>
      <xdr:rowOff>177941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F037AD6-66B0-4174-B3A1-CF4E89FFB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171450"/>
          <a:ext cx="2590799" cy="95899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13</xdr:col>
      <xdr:colOff>577850</xdr:colOff>
      <xdr:row>0</xdr:row>
      <xdr:rowOff>190500</xdr:rowOff>
    </xdr:from>
    <xdr:to>
      <xdr:col>17</xdr:col>
      <xdr:colOff>533399</xdr:colOff>
      <xdr:row>6</xdr:row>
      <xdr:rowOff>6491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E068B8A-B84E-4093-AC57-749AE0A65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9100" y="19050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0</xdr:row>
      <xdr:rowOff>184150</xdr:rowOff>
    </xdr:from>
    <xdr:to>
      <xdr:col>4</xdr:col>
      <xdr:colOff>425449</xdr:colOff>
      <xdr:row>6</xdr:row>
      <xdr:rowOff>141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B9489C8B-73A7-409B-9C64-4073F3BC5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84150"/>
          <a:ext cx="2590799" cy="95899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13</xdr:col>
      <xdr:colOff>577850</xdr:colOff>
      <xdr:row>0</xdr:row>
      <xdr:rowOff>190500</xdr:rowOff>
    </xdr:from>
    <xdr:to>
      <xdr:col>17</xdr:col>
      <xdr:colOff>533399</xdr:colOff>
      <xdr:row>6</xdr:row>
      <xdr:rowOff>6491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B70C096-65AC-4981-8C63-CFBE659B5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9100" y="19050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</xdr:row>
      <xdr:rowOff>0</xdr:rowOff>
    </xdr:from>
    <xdr:to>
      <xdr:col>4</xdr:col>
      <xdr:colOff>425449</xdr:colOff>
      <xdr:row>6</xdr:row>
      <xdr:rowOff>12841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EED74125-AB42-4B5D-AC08-690307337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96850"/>
          <a:ext cx="2590799" cy="95899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0</xdr:col>
      <xdr:colOff>577850</xdr:colOff>
      <xdr:row>1</xdr:row>
      <xdr:rowOff>0</xdr:rowOff>
    </xdr:from>
    <xdr:to>
      <xdr:col>4</xdr:col>
      <xdr:colOff>412749</xdr:colOff>
      <xdr:row>6</xdr:row>
      <xdr:rowOff>12841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669F41A-9FA3-4883-84A8-D4C5A069C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19685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571500</xdr:colOff>
      <xdr:row>1</xdr:row>
      <xdr:rowOff>25400</xdr:rowOff>
    </xdr:from>
    <xdr:to>
      <xdr:col>17</xdr:col>
      <xdr:colOff>527049</xdr:colOff>
      <xdr:row>6</xdr:row>
      <xdr:rowOff>38241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1C580F68-FDCE-4AB8-91F8-44F11DAA1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2750" y="222250"/>
          <a:ext cx="2590799" cy="95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14337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000-00000138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7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131731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28600"/>
          <a:ext cx="2339340" cy="848011"/>
        </a:xfrm>
        <a:prstGeom prst="rect">
          <a:avLst/>
        </a:prstGeom>
      </xdr:spPr>
    </xdr:pic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13</xdr:col>
      <xdr:colOff>590551</xdr:colOff>
      <xdr:row>0</xdr:row>
      <xdr:rowOff>190501</xdr:rowOff>
    </xdr:from>
    <xdr:to>
      <xdr:col>17</xdr:col>
      <xdr:colOff>546100</xdr:colOff>
      <xdr:row>6</xdr:row>
      <xdr:rowOff>6492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31E19D6-5532-47CB-A5FC-F5298A23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8651" y="190501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0</xdr:col>
      <xdr:colOff>577850</xdr:colOff>
      <xdr:row>1</xdr:row>
      <xdr:rowOff>12700</xdr:rowOff>
    </xdr:from>
    <xdr:to>
      <xdr:col>4</xdr:col>
      <xdr:colOff>412749</xdr:colOff>
      <xdr:row>6</xdr:row>
      <xdr:rowOff>25541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7BB9825E-6A4E-4DD0-97DC-EDD60E2BB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209550"/>
          <a:ext cx="2590799" cy="958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44118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03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13</xdr:col>
      <xdr:colOff>558800</xdr:colOff>
      <xdr:row>0</xdr:row>
      <xdr:rowOff>190500</xdr:rowOff>
    </xdr:from>
    <xdr:to>
      <xdr:col>17</xdr:col>
      <xdr:colOff>514349</xdr:colOff>
      <xdr:row>6</xdr:row>
      <xdr:rowOff>6491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D700DF80-3CC1-4AB9-BBFD-670F2DFC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0050" y="19050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0</xdr:col>
      <xdr:colOff>584200</xdr:colOff>
      <xdr:row>0</xdr:row>
      <xdr:rowOff>177800</xdr:rowOff>
    </xdr:from>
    <xdr:to>
      <xdr:col>4</xdr:col>
      <xdr:colOff>419099</xdr:colOff>
      <xdr:row>5</xdr:row>
      <xdr:rowOff>184291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64B60276-8B2E-44DF-943B-540759C25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177800"/>
          <a:ext cx="2590799" cy="9589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44118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03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13</xdr:col>
      <xdr:colOff>590550</xdr:colOff>
      <xdr:row>0</xdr:row>
      <xdr:rowOff>190500</xdr:rowOff>
    </xdr:from>
    <xdr:to>
      <xdr:col>17</xdr:col>
      <xdr:colOff>546099</xdr:colOff>
      <xdr:row>6</xdr:row>
      <xdr:rowOff>6491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EF178487-BC63-4587-A612-61B51C574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1800" y="19050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0</xdr:col>
      <xdr:colOff>577850</xdr:colOff>
      <xdr:row>0</xdr:row>
      <xdr:rowOff>190500</xdr:rowOff>
    </xdr:from>
    <xdr:to>
      <xdr:col>4</xdr:col>
      <xdr:colOff>412749</xdr:colOff>
      <xdr:row>6</xdr:row>
      <xdr:rowOff>6491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184BB680-0D58-4FB2-827B-07E26A14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190500"/>
          <a:ext cx="2590799" cy="9589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44118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03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13</xdr:col>
      <xdr:colOff>584200</xdr:colOff>
      <xdr:row>1</xdr:row>
      <xdr:rowOff>12700</xdr:rowOff>
    </xdr:from>
    <xdr:to>
      <xdr:col>17</xdr:col>
      <xdr:colOff>539749</xdr:colOff>
      <xdr:row>6</xdr:row>
      <xdr:rowOff>25541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C2A37AA8-15F0-4527-87BC-D73EF3EF6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20955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0</xdr:row>
      <xdr:rowOff>190500</xdr:rowOff>
    </xdr:from>
    <xdr:to>
      <xdr:col>4</xdr:col>
      <xdr:colOff>387349</xdr:colOff>
      <xdr:row>6</xdr:row>
      <xdr:rowOff>6491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E21C854F-397E-4162-9F38-38CB10D09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90500"/>
          <a:ext cx="2590799" cy="9589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44118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03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571500</xdr:colOff>
      <xdr:row>1</xdr:row>
      <xdr:rowOff>19050</xdr:rowOff>
    </xdr:from>
    <xdr:to>
      <xdr:col>17</xdr:col>
      <xdr:colOff>527049</xdr:colOff>
      <xdr:row>6</xdr:row>
      <xdr:rowOff>31891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FFBA7408-7801-4E97-B27A-E6429EC1B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2750" y="21590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190500</xdr:rowOff>
    </xdr:from>
    <xdr:to>
      <xdr:col>4</xdr:col>
      <xdr:colOff>457199</xdr:colOff>
      <xdr:row>6</xdr:row>
      <xdr:rowOff>6491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8453E5FE-7634-41E6-A7C0-8E0AF5FD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" y="190500"/>
          <a:ext cx="2590799" cy="9589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44118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03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13</xdr:col>
      <xdr:colOff>590550</xdr:colOff>
      <xdr:row>0</xdr:row>
      <xdr:rowOff>190500</xdr:rowOff>
    </xdr:from>
    <xdr:to>
      <xdr:col>17</xdr:col>
      <xdr:colOff>546099</xdr:colOff>
      <xdr:row>6</xdr:row>
      <xdr:rowOff>6491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E7F7A0-CE30-43BF-967C-D1156E019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1800" y="19050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1</xdr:row>
      <xdr:rowOff>0</xdr:rowOff>
    </xdr:from>
    <xdr:to>
      <xdr:col>4</xdr:col>
      <xdr:colOff>438149</xdr:colOff>
      <xdr:row>6</xdr:row>
      <xdr:rowOff>12841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580BA1FA-3F3A-4FA7-AC56-B951FCE2B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96850"/>
          <a:ext cx="2590799" cy="9589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13</xdr:col>
      <xdr:colOff>565150</xdr:colOff>
      <xdr:row>0</xdr:row>
      <xdr:rowOff>184150</xdr:rowOff>
    </xdr:from>
    <xdr:to>
      <xdr:col>17</xdr:col>
      <xdr:colOff>520699</xdr:colOff>
      <xdr:row>6</xdr:row>
      <xdr:rowOff>141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A925C7E2-02A1-48AF-83FD-87122A461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18415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0</xdr:row>
      <xdr:rowOff>190500</xdr:rowOff>
    </xdr:from>
    <xdr:to>
      <xdr:col>4</xdr:col>
      <xdr:colOff>431799</xdr:colOff>
      <xdr:row>6</xdr:row>
      <xdr:rowOff>6491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32F02EAF-DBEA-4244-B2DF-87782190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90500"/>
          <a:ext cx="2590799" cy="9589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0</xdr:rowOff>
    </xdr:from>
    <xdr:to>
      <xdr:col>4</xdr:col>
      <xdr:colOff>444499</xdr:colOff>
      <xdr:row>6</xdr:row>
      <xdr:rowOff>12841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7897034-0B2A-49A5-9853-3A7671A29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6850"/>
          <a:ext cx="2590799" cy="958991"/>
        </a:xfrm>
        <a:prstGeom prst="rect">
          <a:avLst/>
        </a:prstGeom>
      </xdr:spPr>
    </xdr:pic>
    <xdr:clientData/>
  </xdr:twoCellAnchor>
  <xdr:twoCellAnchor editAs="oneCell">
    <xdr:from>
      <xdr:col>13</xdr:col>
      <xdr:colOff>565150</xdr:colOff>
      <xdr:row>1</xdr:row>
      <xdr:rowOff>31750</xdr:rowOff>
    </xdr:from>
    <xdr:to>
      <xdr:col>17</xdr:col>
      <xdr:colOff>520699</xdr:colOff>
      <xdr:row>6</xdr:row>
      <xdr:rowOff>44591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6A2BEC6-0B8B-4A6C-BDFF-48FA80E4C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228600"/>
          <a:ext cx="2590799" cy="958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rathon-crossfit.com/blog/my-second-jim-wendler-531-cycle" TargetMode="External"/><Relationship Id="rId13" Type="http://schemas.openxmlformats.org/officeDocument/2006/relationships/hyperlink" Target="http://www.marathon-crossfit.com/blog/wendler-531-for-mass" TargetMode="External"/><Relationship Id="rId18" Type="http://schemas.openxmlformats.org/officeDocument/2006/relationships/hyperlink" Target="http://www.marathon-crossfit.com/blog/which-wendler-531-book-should-i-read" TargetMode="External"/><Relationship Id="rId26" Type="http://schemas.openxmlformats.org/officeDocument/2006/relationships/hyperlink" Target="https://www.roguefitness.com/rogue-lb-fractional-plates?a_aid=5afc46621f073" TargetMode="External"/><Relationship Id="rId3" Type="http://schemas.openxmlformats.org/officeDocument/2006/relationships/hyperlink" Target="http://www.marathon-crossfit.com/blog/explanation-for-the-jim-wendler-5/3/1-calculator" TargetMode="External"/><Relationship Id="rId21" Type="http://schemas.openxmlformats.org/officeDocument/2006/relationships/hyperlink" Target="https://www.roguefitness.com/nike-romaleos-3-0-weightlifting-shoes-mens-team-red-white-gym-blue-university-red?a_aid=5afc46621f073" TargetMode="External"/><Relationship Id="rId7" Type="http://schemas.openxmlformats.org/officeDocument/2006/relationships/hyperlink" Target="http://www.marathon-crossfit.com/blog/jim-wendler-diet" TargetMode="External"/><Relationship Id="rId12" Type="http://schemas.openxmlformats.org/officeDocument/2006/relationships/hyperlink" Target="http://www.marathon-crossfit.com/blog/wendler-531-for-crossfit" TargetMode="External"/><Relationship Id="rId17" Type="http://schemas.openxmlformats.org/officeDocument/2006/relationships/hyperlink" Target="http://www.marathon-crossfit.com/blog/wendler-531-vs-stronglifts-5x5" TargetMode="External"/><Relationship Id="rId25" Type="http://schemas.openxmlformats.org/officeDocument/2006/relationships/hyperlink" Target="https://www.roguefitness.com/lifting-straps-wraps/protection-supports/knee-sleeves?a_aid=5afc46621f073" TargetMode="External"/><Relationship Id="rId2" Type="http://schemas.openxmlformats.org/officeDocument/2006/relationships/hyperlink" Target="http://www.marathon-crossfit.com/blog/german-volume-training-vs.-jim-wendler-5/3/1" TargetMode="External"/><Relationship Id="rId16" Type="http://schemas.openxmlformats.org/officeDocument/2006/relationships/hyperlink" Target="http://www.marathon-crossfit.com/blog/wendler-531-speed-up-techniques" TargetMode="External"/><Relationship Id="rId20" Type="http://schemas.openxmlformats.org/officeDocument/2006/relationships/hyperlink" Target="https://www.roguefitness.com/rogue-hg-2-0-bumper-plates?a_aid=5afc46621f073" TargetMode="External"/><Relationship Id="rId1" Type="http://schemas.openxmlformats.org/officeDocument/2006/relationships/hyperlink" Target="http://www.marathon-crossfit.com/blog/avoid-the-biggest-mistakes-with-jim-wendler-531-article" TargetMode="External"/><Relationship Id="rId6" Type="http://schemas.openxmlformats.org/officeDocument/2006/relationships/hyperlink" Target="http://www.marathon-crossfit.com/blog/jim-wendler-5/3/1-bodyweight-accessory-work" TargetMode="External"/><Relationship Id="rId11" Type="http://schemas.openxmlformats.org/officeDocument/2006/relationships/hyperlink" Target="http://www.marathon-crossfit.com/blog/wendler-531-for-beginners" TargetMode="External"/><Relationship Id="rId24" Type="http://schemas.openxmlformats.org/officeDocument/2006/relationships/hyperlink" Target="https://www.roguefitness.com/metal-deadlift-slippers?a_aid=5afc46621f073" TargetMode="External"/><Relationship Id="rId5" Type="http://schemas.openxmlformats.org/officeDocument/2006/relationships/hyperlink" Target="http://www.marathon-crossfit.com/blog/jim-wendler-5/3/1-joker-vs-volume-sets" TargetMode="External"/><Relationship Id="rId15" Type="http://schemas.openxmlformats.org/officeDocument/2006/relationships/hyperlink" Target="http://www.marathon-crossfit.com/blog/wendler-531-should-you-train-to-failure" TargetMode="External"/><Relationship Id="rId23" Type="http://schemas.openxmlformats.org/officeDocument/2006/relationships/hyperlink" Target="https://www.roguefitness.com/sling-shot-gangsta-wraps?a_aid=5afc46621f073" TargetMode="External"/><Relationship Id="rId10" Type="http://schemas.openxmlformats.org/officeDocument/2006/relationships/hyperlink" Target="http://www.marathon-crossfit.com/blog/wendler-531-for-athletes" TargetMode="External"/><Relationship Id="rId19" Type="http://schemas.openxmlformats.org/officeDocument/2006/relationships/hyperlink" Target="https://www.roguefitness.com/the-ohio-bar?a_aid=5afc46621f073" TargetMode="External"/><Relationship Id="rId4" Type="http://schemas.openxmlformats.org/officeDocument/2006/relationships/hyperlink" Target="http://www.marathon-crossfit.com/blog/how-to-combine-jim-wendler-5/3/1-and-the-westside-method" TargetMode="External"/><Relationship Id="rId9" Type="http://schemas.openxmlformats.org/officeDocument/2006/relationships/hyperlink" Target="http://www.marathon-crossfit.com/blog/wendler-531-6-month-review" TargetMode="External"/><Relationship Id="rId14" Type="http://schemas.openxmlformats.org/officeDocument/2006/relationships/hyperlink" Target="http://www.marathon-crossfit.com/blog/wendler-531-for-mma" TargetMode="External"/><Relationship Id="rId22" Type="http://schemas.openxmlformats.org/officeDocument/2006/relationships/hyperlink" Target="https://www.roguefitness.com/rogue-ohio-lifting-belt?a_aid=5afc46621f073" TargetMode="External"/><Relationship Id="rId27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4E23-59F6-4435-90F6-62359D62AD86}">
  <dimension ref="A1:S44"/>
  <sheetViews>
    <sheetView tabSelected="1" workbookViewId="0">
      <selection activeCell="P22" sqref="P22"/>
    </sheetView>
  </sheetViews>
  <sheetFormatPr baseColWidth="10" defaultRowHeight="14.5" x14ac:dyDescent="0.35"/>
  <sheetData>
    <row r="1" spans="12:19" x14ac:dyDescent="0.35">
      <c r="L1" s="44" t="s">
        <v>63</v>
      </c>
      <c r="M1" s="39"/>
      <c r="N1" s="39"/>
      <c r="O1" s="39"/>
      <c r="P1" s="39"/>
      <c r="Q1" s="39"/>
      <c r="R1" s="39"/>
      <c r="S1" s="39"/>
    </row>
    <row r="2" spans="12:19" x14ac:dyDescent="0.35">
      <c r="L2" s="39"/>
      <c r="M2" s="39"/>
      <c r="N2" s="39"/>
      <c r="O2" s="39"/>
      <c r="P2" s="39"/>
      <c r="Q2" s="39"/>
      <c r="R2" s="39"/>
      <c r="S2" s="39"/>
    </row>
    <row r="3" spans="12:19" x14ac:dyDescent="0.35">
      <c r="L3" s="39"/>
      <c r="M3" s="41" t="s">
        <v>55</v>
      </c>
      <c r="N3" s="39"/>
      <c r="O3" s="39"/>
      <c r="P3" s="39"/>
      <c r="Q3" s="39"/>
      <c r="R3" s="39"/>
      <c r="S3" s="39"/>
    </row>
    <row r="4" spans="12:19" x14ac:dyDescent="0.35">
      <c r="L4" s="39"/>
      <c r="M4" s="41" t="s">
        <v>56</v>
      </c>
      <c r="N4" s="39"/>
      <c r="O4" s="39"/>
      <c r="P4" s="39"/>
      <c r="Q4" s="39"/>
      <c r="R4" s="39"/>
      <c r="S4" s="39"/>
    </row>
    <row r="5" spans="12:19" x14ac:dyDescent="0.35">
      <c r="L5" s="39"/>
      <c r="M5" s="41" t="s">
        <v>57</v>
      </c>
      <c r="N5" s="39"/>
      <c r="O5" s="39"/>
      <c r="P5" s="39"/>
      <c r="Q5" s="39"/>
      <c r="R5" s="39"/>
      <c r="S5" s="39"/>
    </row>
    <row r="6" spans="12:19" x14ac:dyDescent="0.35">
      <c r="L6" s="39"/>
      <c r="M6" s="41" t="s">
        <v>58</v>
      </c>
      <c r="N6" s="39"/>
      <c r="O6" s="39"/>
      <c r="P6" s="39"/>
      <c r="Q6" s="39"/>
      <c r="R6" s="39"/>
      <c r="S6" s="39"/>
    </row>
    <row r="7" spans="12:19" x14ac:dyDescent="0.35">
      <c r="L7" s="39"/>
      <c r="M7" s="41" t="s">
        <v>59</v>
      </c>
      <c r="N7" s="39"/>
      <c r="O7" s="39"/>
      <c r="P7" s="39"/>
      <c r="Q7" s="39"/>
      <c r="R7" s="39"/>
      <c r="S7" s="39"/>
    </row>
    <row r="8" spans="12:19" x14ac:dyDescent="0.35">
      <c r="L8" s="39"/>
      <c r="M8" s="41" t="s">
        <v>60</v>
      </c>
      <c r="N8" s="39"/>
      <c r="O8" s="39"/>
      <c r="P8" s="39"/>
      <c r="Q8" s="39"/>
      <c r="R8" s="39"/>
      <c r="S8" s="39"/>
    </row>
    <row r="9" spans="12:19" x14ac:dyDescent="0.35">
      <c r="L9" s="39"/>
      <c r="M9" s="41" t="s">
        <v>61</v>
      </c>
      <c r="N9" s="39"/>
      <c r="O9" s="39"/>
      <c r="P9" s="39"/>
      <c r="Q9" s="39"/>
      <c r="R9" s="39"/>
      <c r="S9" s="39"/>
    </row>
    <row r="10" spans="12:19" x14ac:dyDescent="0.35">
      <c r="L10" s="39"/>
      <c r="M10" s="41" t="s">
        <v>62</v>
      </c>
      <c r="N10" s="39"/>
      <c r="O10" s="39"/>
      <c r="P10" s="39"/>
      <c r="Q10" s="39"/>
      <c r="R10" s="39"/>
      <c r="S10" s="39"/>
    </row>
    <row r="11" spans="12:19" x14ac:dyDescent="0.35">
      <c r="L11" s="39"/>
      <c r="M11" s="39"/>
      <c r="N11" s="39"/>
      <c r="O11" s="39"/>
      <c r="P11" s="39"/>
      <c r="Q11" s="39"/>
      <c r="R11" s="39"/>
      <c r="S11" s="39"/>
    </row>
    <row r="12" spans="12:19" x14ac:dyDescent="0.35">
      <c r="L12" s="39"/>
      <c r="M12" s="39"/>
      <c r="N12" s="39"/>
      <c r="O12" s="39"/>
      <c r="P12" s="39"/>
      <c r="Q12" s="39"/>
      <c r="R12" s="39"/>
      <c r="S12" s="39"/>
    </row>
    <row r="13" spans="12:19" x14ac:dyDescent="0.35">
      <c r="L13" s="39"/>
      <c r="M13" s="39"/>
      <c r="N13" s="39"/>
      <c r="O13" s="39"/>
      <c r="P13" s="39"/>
      <c r="Q13" s="39"/>
      <c r="R13" s="39"/>
      <c r="S13" s="39"/>
    </row>
    <row r="14" spans="12:19" x14ac:dyDescent="0.35">
      <c r="L14" s="39"/>
      <c r="M14" s="39"/>
      <c r="N14" s="39"/>
      <c r="O14" s="39"/>
      <c r="P14" s="39"/>
      <c r="Q14" s="39"/>
      <c r="R14" s="39"/>
      <c r="S14" s="39"/>
    </row>
    <row r="15" spans="12:19" x14ac:dyDescent="0.35">
      <c r="L15" s="39"/>
      <c r="M15" s="39"/>
      <c r="N15" s="39"/>
      <c r="O15" s="39"/>
      <c r="P15" s="39"/>
      <c r="Q15" s="39"/>
      <c r="R15" s="39"/>
      <c r="S15" s="39"/>
    </row>
    <row r="16" spans="12:19" x14ac:dyDescent="0.35">
      <c r="L16" s="39"/>
      <c r="M16" s="39"/>
      <c r="N16" s="39"/>
      <c r="O16" s="39"/>
      <c r="P16" s="39"/>
      <c r="Q16" s="39"/>
      <c r="R16" s="39"/>
      <c r="S16" s="39"/>
    </row>
    <row r="17" spans="1:19" x14ac:dyDescent="0.35">
      <c r="L17" s="39"/>
      <c r="M17" s="39"/>
      <c r="N17" s="39"/>
      <c r="O17" s="39"/>
      <c r="P17" s="39"/>
      <c r="Q17" s="39"/>
      <c r="R17" s="39"/>
      <c r="S17" s="39"/>
    </row>
    <row r="18" spans="1:19" x14ac:dyDescent="0.35">
      <c r="A18" s="42" t="s">
        <v>53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39"/>
      <c r="M18" s="39"/>
      <c r="N18" s="39"/>
      <c r="O18" s="39"/>
      <c r="P18" s="39"/>
      <c r="Q18" s="39"/>
      <c r="R18" s="39"/>
      <c r="S18" s="39"/>
    </row>
    <row r="19" spans="1:19" x14ac:dyDescent="0.3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39"/>
      <c r="M19" s="39"/>
      <c r="N19" s="39"/>
      <c r="O19" s="39"/>
      <c r="P19" s="39"/>
      <c r="Q19" s="39"/>
      <c r="R19" s="39"/>
      <c r="S19" s="39"/>
    </row>
    <row r="20" spans="1:19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39"/>
      <c r="M20" s="39"/>
      <c r="N20" s="39"/>
      <c r="O20" s="39"/>
      <c r="P20" s="39"/>
      <c r="Q20" s="39"/>
      <c r="R20" s="39"/>
      <c r="S20" s="39"/>
    </row>
    <row r="21" spans="1:19" x14ac:dyDescent="0.35">
      <c r="A21" s="44" t="s">
        <v>54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19" x14ac:dyDescent="0.35">
      <c r="A22" s="40" t="s">
        <v>35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39"/>
      <c r="N22" s="39"/>
      <c r="O22" s="39"/>
      <c r="P22" s="39"/>
      <c r="Q22" s="39"/>
      <c r="R22" s="39"/>
      <c r="S22" s="39"/>
    </row>
    <row r="23" spans="1:19" x14ac:dyDescent="0.35">
      <c r="A23" s="40" t="s">
        <v>36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39"/>
      <c r="N23" s="39"/>
      <c r="O23" s="39"/>
      <c r="P23" s="39"/>
      <c r="Q23" s="39"/>
      <c r="R23" s="39"/>
      <c r="S23" s="39"/>
    </row>
    <row r="24" spans="1:19" x14ac:dyDescent="0.35">
      <c r="A24" s="40" t="s">
        <v>37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39"/>
      <c r="N24" s="39"/>
      <c r="O24" s="39"/>
      <c r="P24" s="39"/>
      <c r="Q24" s="39"/>
      <c r="R24" s="39"/>
      <c r="S24" s="39"/>
    </row>
    <row r="25" spans="1:19" x14ac:dyDescent="0.35">
      <c r="A25" s="40" t="s">
        <v>38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39"/>
      <c r="N25" s="39"/>
      <c r="O25" s="39"/>
      <c r="P25" s="39"/>
      <c r="Q25" s="39"/>
      <c r="R25" s="39"/>
      <c r="S25" s="39"/>
    </row>
    <row r="26" spans="1:19" x14ac:dyDescent="0.35">
      <c r="A26" s="40" t="s">
        <v>39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9"/>
      <c r="M26" s="39"/>
      <c r="N26" s="39"/>
      <c r="O26" s="39"/>
      <c r="P26" s="39"/>
      <c r="Q26" s="39"/>
      <c r="R26" s="39"/>
      <c r="S26" s="39"/>
    </row>
    <row r="27" spans="1:19" x14ac:dyDescent="0.35">
      <c r="A27" s="40" t="s">
        <v>40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39"/>
      <c r="N27" s="39"/>
      <c r="O27" s="39"/>
      <c r="P27" s="39"/>
      <c r="Q27" s="39"/>
      <c r="R27" s="39"/>
      <c r="S27" s="39"/>
    </row>
    <row r="28" spans="1:19" x14ac:dyDescent="0.35">
      <c r="A28" s="40" t="s">
        <v>41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39"/>
      <c r="N28" s="39"/>
      <c r="O28" s="39"/>
      <c r="P28" s="39"/>
      <c r="Q28" s="39"/>
      <c r="R28" s="39"/>
      <c r="S28" s="39"/>
    </row>
    <row r="29" spans="1:19" x14ac:dyDescent="0.35">
      <c r="A29" s="40" t="s">
        <v>42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39"/>
      <c r="N29" s="39"/>
      <c r="O29" s="39"/>
      <c r="P29" s="39"/>
      <c r="Q29" s="39"/>
      <c r="R29" s="39"/>
      <c r="S29" s="39"/>
    </row>
    <row r="30" spans="1:19" x14ac:dyDescent="0.35">
      <c r="A30" s="40" t="s">
        <v>43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9"/>
      <c r="M30" s="39"/>
      <c r="N30" s="39"/>
      <c r="O30" s="39"/>
      <c r="P30" s="39"/>
      <c r="Q30" s="39"/>
      <c r="R30" s="39"/>
      <c r="S30" s="39"/>
    </row>
    <row r="31" spans="1:19" x14ac:dyDescent="0.35">
      <c r="A31" s="40" t="s">
        <v>44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39"/>
      <c r="N31" s="39"/>
      <c r="O31" s="39"/>
      <c r="P31" s="39"/>
      <c r="Q31" s="39"/>
      <c r="R31" s="39"/>
      <c r="S31" s="39"/>
    </row>
    <row r="32" spans="1:19" x14ac:dyDescent="0.35">
      <c r="A32" s="40" t="s">
        <v>45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9"/>
      <c r="M32" s="39"/>
      <c r="N32" s="39"/>
      <c r="O32" s="39"/>
      <c r="P32" s="39"/>
      <c r="Q32" s="39"/>
      <c r="R32" s="39"/>
      <c r="S32" s="39"/>
    </row>
    <row r="33" spans="1:19" x14ac:dyDescent="0.35">
      <c r="A33" s="40" t="s">
        <v>46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39"/>
      <c r="N33" s="39"/>
      <c r="O33" s="39"/>
      <c r="P33" s="39"/>
      <c r="Q33" s="39"/>
      <c r="R33" s="39"/>
      <c r="S33" s="39"/>
    </row>
    <row r="34" spans="1:19" x14ac:dyDescent="0.35">
      <c r="A34" s="40" t="s">
        <v>47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39"/>
      <c r="N34" s="39"/>
      <c r="O34" s="39"/>
      <c r="P34" s="39"/>
      <c r="Q34" s="39"/>
      <c r="R34" s="39"/>
      <c r="S34" s="39"/>
    </row>
    <row r="35" spans="1:19" x14ac:dyDescent="0.35">
      <c r="A35" s="40" t="s">
        <v>48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39"/>
      <c r="N35" s="39"/>
      <c r="O35" s="39"/>
      <c r="P35" s="39"/>
      <c r="Q35" s="39"/>
      <c r="R35" s="39"/>
      <c r="S35" s="39"/>
    </row>
    <row r="36" spans="1:19" x14ac:dyDescent="0.35">
      <c r="A36" s="40" t="s">
        <v>49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9"/>
      <c r="M36" s="39"/>
      <c r="N36" s="39"/>
      <c r="O36" s="39"/>
      <c r="P36" s="39"/>
      <c r="Q36" s="39"/>
      <c r="R36" s="39"/>
      <c r="S36" s="39"/>
    </row>
    <row r="37" spans="1:19" x14ac:dyDescent="0.35">
      <c r="A37" s="40" t="s">
        <v>50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39"/>
      <c r="N37" s="39"/>
      <c r="O37" s="39"/>
      <c r="P37" s="39"/>
      <c r="Q37" s="39"/>
      <c r="R37" s="39"/>
      <c r="S37" s="39"/>
    </row>
    <row r="38" spans="1:19" x14ac:dyDescent="0.35">
      <c r="A38" s="40" t="s">
        <v>51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39"/>
      <c r="N38" s="39"/>
      <c r="O38" s="39"/>
      <c r="P38" s="39"/>
      <c r="Q38" s="39"/>
      <c r="R38" s="39"/>
      <c r="S38" s="39"/>
    </row>
    <row r="39" spans="1:19" x14ac:dyDescent="0.35">
      <c r="A39" s="40" t="s">
        <v>52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39"/>
      <c r="N39" s="39"/>
      <c r="O39" s="39"/>
      <c r="P39" s="39"/>
      <c r="Q39" s="39"/>
      <c r="R39" s="39"/>
      <c r="S39" s="39"/>
    </row>
    <row r="40" spans="1:19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x14ac:dyDescent="0.3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3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x14ac:dyDescent="0.3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x14ac:dyDescent="0.35">
      <c r="L44" s="39"/>
      <c r="M44" s="39"/>
      <c r="N44" s="39"/>
      <c r="O44" s="39"/>
      <c r="P44" s="39"/>
      <c r="Q44" s="39"/>
      <c r="R44" s="39"/>
      <c r="S44" s="39"/>
    </row>
  </sheetData>
  <mergeCells count="19">
    <mergeCell ref="A36:K36"/>
    <mergeCell ref="A37:K37"/>
    <mergeCell ref="A38:K38"/>
    <mergeCell ref="A39:K39"/>
    <mergeCell ref="A18:K20"/>
    <mergeCell ref="A30:K30"/>
    <mergeCell ref="A31:K31"/>
    <mergeCell ref="A32:K32"/>
    <mergeCell ref="A33:K33"/>
    <mergeCell ref="A34:K34"/>
    <mergeCell ref="A35:K35"/>
    <mergeCell ref="A22:K22"/>
    <mergeCell ref="A23:K23"/>
    <mergeCell ref="A24:K24"/>
    <mergeCell ref="A25:K25"/>
    <mergeCell ref="A26:K26"/>
    <mergeCell ref="A27:K27"/>
    <mergeCell ref="A28:K28"/>
    <mergeCell ref="A29:K29"/>
  </mergeCells>
  <hyperlinks>
    <hyperlink ref="A22" r:id="rId1" display="http://www.marathon-crossfit.com/blog/avoid-the-biggest-mistakes-with-jim-wendler-531-article" xr:uid="{FF9EB009-5A2E-429C-9D85-6B0A50983CBB}"/>
    <hyperlink ref="A23" r:id="rId2" display="http://www.marathon-crossfit.com/blog/german-volume-training-vs.-jim-wendler-5/3/1" xr:uid="{9BA3BC30-BB9E-4CAF-B6D0-E9C60399DF0F}"/>
    <hyperlink ref="A24" r:id="rId3" display="http://www.marathon-crossfit.com/blog/explanation-for-the-jim-wendler-5/3/1-calculator" xr:uid="{8AB1DF46-1071-477E-ADF8-66636E3781A0}"/>
    <hyperlink ref="A25" r:id="rId4" display="http://www.marathon-crossfit.com/blog/how-to-combine-jim-wendler-5/3/1-and-the-westside-method" xr:uid="{C38EEE7F-4E6D-40B1-92CF-AC228E669DE3}"/>
    <hyperlink ref="A26" r:id="rId5" display="http://www.marathon-crossfit.com/blog/jim-wendler-5/3/1-joker-vs-volume-sets" xr:uid="{19693BC3-EA58-4C2D-80E4-7A898D0E1ADC}"/>
    <hyperlink ref="A27" r:id="rId6" display="http://www.marathon-crossfit.com/blog/jim-wendler-5/3/1-bodyweight-accessory-work" xr:uid="{CA2EB2EC-6844-436B-AAD5-BDA7D2A33528}"/>
    <hyperlink ref="A28" r:id="rId7" display="http://www.marathon-crossfit.com/blog/jim-wendler-diet" xr:uid="{9E32DAFC-EC70-4277-89EF-9A666361C433}"/>
    <hyperlink ref="A29" r:id="rId8" display="http://www.marathon-crossfit.com/blog/my-second-jim-wendler-531-cycle" xr:uid="{3208EAA3-E13B-4E69-8FD2-227EBBEED239}"/>
    <hyperlink ref="A30" r:id="rId9" display="http://www.marathon-crossfit.com/blog/wendler-531-6-month-review" xr:uid="{C807DCE0-64DC-4DF3-B956-B610EEDB2F90}"/>
    <hyperlink ref="A31" r:id="rId10" display="http://www.marathon-crossfit.com/blog/wendler-531-for-athletes" xr:uid="{3D32A46E-33D5-4E21-867B-5EE53B41220B}"/>
    <hyperlink ref="A32" r:id="rId11" display="http://www.marathon-crossfit.com/blog/wendler-531-for-beginners" xr:uid="{956F61ED-CC64-4068-BA83-73B1E39C364E}"/>
    <hyperlink ref="A33" r:id="rId12" display="http://www.marathon-crossfit.com/blog/wendler-531-for-crossfit" xr:uid="{35276B03-5298-4ABD-B119-AC1F687F9B6A}"/>
    <hyperlink ref="A34" r:id="rId13" display="http://www.marathon-crossfit.com/blog/wendler-531-for-mass" xr:uid="{B2D7AF5E-C6F2-4DCF-BC60-75F08B8A4C76}"/>
    <hyperlink ref="A35" r:id="rId14" display="http://www.marathon-crossfit.com/blog/wendler-531-for-mma" xr:uid="{2E16FA56-27C7-4EEA-A269-001432BF3341}"/>
    <hyperlink ref="A36" r:id="rId15" display="http://www.marathon-crossfit.com/blog/wendler-531-should-you-train-to-failure" xr:uid="{26FF9C7E-2AB1-45B2-8DDD-AA38CD25D585}"/>
    <hyperlink ref="A37" r:id="rId16" display="http://www.marathon-crossfit.com/blog/wendler-531-speed-up-techniques" xr:uid="{A9AAE9E4-3259-4D8B-A59E-1B1EC148B7C6}"/>
    <hyperlink ref="A38" r:id="rId17" display="http://www.marathon-crossfit.com/blog/wendler-531-vs-stronglifts-5x5" xr:uid="{B6BC3FA4-D216-4000-8BD2-62EAAB183605}"/>
    <hyperlink ref="A39" r:id="rId18" display="http://www.marathon-crossfit.com/blog/which-wendler-531-book-should-i-read" xr:uid="{437DCC67-C78C-4FA0-868E-61A270353DFF}"/>
    <hyperlink ref="M3" r:id="rId19" xr:uid="{5B6A5D9E-8115-4FA9-ABD1-E80E6742A6E2}"/>
    <hyperlink ref="M4" r:id="rId20" xr:uid="{D421CC13-CBFF-4AAB-A82F-C16E3164752B}"/>
    <hyperlink ref="M5" r:id="rId21" xr:uid="{0473E964-BA67-4B0A-B130-110DDEBB15F1}"/>
    <hyperlink ref="M6" r:id="rId22" xr:uid="{E12BB96A-B78C-4129-A118-F389B6559699}"/>
    <hyperlink ref="M7" r:id="rId23" xr:uid="{89F2BF1E-617F-47F5-8D07-7E7B76F67DE3}"/>
    <hyperlink ref="M8" r:id="rId24" xr:uid="{6733C10E-82B5-46FD-A439-C196EB4D629F}"/>
    <hyperlink ref="M9" r:id="rId25" xr:uid="{C6BE55C7-5CD1-4799-AE00-F7868D848D77}"/>
    <hyperlink ref="M10" r:id="rId26" xr:uid="{E8570E5A-F6DB-4F2E-B98E-99AEFCB2BDFB}"/>
  </hyperlinks>
  <pageMargins left="0.7" right="0.7" top="0.78740157499999996" bottom="0.78740157499999996" header="0.3" footer="0.3"/>
  <drawing r:id="rId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5"/>
  <sheetViews>
    <sheetView workbookViewId="0">
      <selection activeCell="K29" sqref="K29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180</v>
      </c>
      <c r="H3" s="12">
        <f>G3*0.9</f>
        <v>162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155</v>
      </c>
      <c r="H4" s="6">
        <f>G4*0.9</f>
        <v>139.5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85</v>
      </c>
      <c r="H5" s="6">
        <f>G5*0.9</f>
        <v>76.5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215</v>
      </c>
      <c r="H6" s="9">
        <f>G6*0.9</f>
        <v>193.5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64.8</v>
      </c>
      <c r="D10" s="23">
        <f>0.4*H4</f>
        <v>55.800000000000004</v>
      </c>
      <c r="E10" s="23">
        <f>0.4*H6</f>
        <v>77.400000000000006</v>
      </c>
      <c r="F10" s="35">
        <f>0.4*H5</f>
        <v>30.6</v>
      </c>
      <c r="G10" s="26"/>
      <c r="H10" s="20" t="s">
        <v>7</v>
      </c>
      <c r="I10" s="23">
        <f>0.4*H3</f>
        <v>64.8</v>
      </c>
      <c r="J10" s="23">
        <f>0.4*H4</f>
        <v>55.800000000000004</v>
      </c>
      <c r="K10" s="23">
        <f>0.4*H6</f>
        <v>77.400000000000006</v>
      </c>
      <c r="L10" s="35">
        <f>0.4*H5</f>
        <v>30.6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81</v>
      </c>
      <c r="D11" s="23">
        <f>0.5*H4</f>
        <v>69.75</v>
      </c>
      <c r="E11" s="23">
        <f>0.5*H6</f>
        <v>96.75</v>
      </c>
      <c r="F11" s="35">
        <f>0.5*H5</f>
        <v>38.25</v>
      </c>
      <c r="G11" s="26"/>
      <c r="H11" s="21" t="s">
        <v>8</v>
      </c>
      <c r="I11" s="24">
        <f>0.5*H3</f>
        <v>81</v>
      </c>
      <c r="J11" s="24">
        <f>0.5*H4</f>
        <v>69.75</v>
      </c>
      <c r="K11" s="24">
        <f>0.5*H6</f>
        <v>96.75</v>
      </c>
      <c r="L11" s="36">
        <f>0.5*H5</f>
        <v>38.25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97.2</v>
      </c>
      <c r="D12" s="24">
        <f>0.6*H4</f>
        <v>83.7</v>
      </c>
      <c r="E12" s="24">
        <f>0.6*H6</f>
        <v>116.1</v>
      </c>
      <c r="F12" s="36">
        <f>0.6*H5</f>
        <v>45.9</v>
      </c>
      <c r="G12" s="26"/>
      <c r="H12" s="21" t="s">
        <v>9</v>
      </c>
      <c r="I12" s="24">
        <f>0.6*H3</f>
        <v>97.2</v>
      </c>
      <c r="J12" s="24">
        <f>0.6*H4</f>
        <v>83.7</v>
      </c>
      <c r="K12" s="24">
        <f>0.6*H6</f>
        <v>116.1</v>
      </c>
      <c r="L12" s="36">
        <f>0.6*H5</f>
        <v>45.9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121.5</v>
      </c>
      <c r="D13" s="24">
        <f>0.75*H4</f>
        <v>104.625</v>
      </c>
      <c r="E13" s="24">
        <f>0.75*H6</f>
        <v>145.125</v>
      </c>
      <c r="F13" s="36">
        <f>0.75*H5</f>
        <v>57.375</v>
      </c>
      <c r="G13" s="26"/>
      <c r="H13" s="21" t="s">
        <v>10</v>
      </c>
      <c r="I13" s="24">
        <f>0.75*H3</f>
        <v>121.5</v>
      </c>
      <c r="J13" s="24">
        <f>0.75*H4</f>
        <v>104.625</v>
      </c>
      <c r="K13" s="24">
        <f>0.75*H6</f>
        <v>145.125</v>
      </c>
      <c r="L13" s="36">
        <f>0.75*H5</f>
        <v>57.375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129.6</v>
      </c>
      <c r="D14" s="24">
        <f>0.8*H4</f>
        <v>111.60000000000001</v>
      </c>
      <c r="E14" s="24">
        <f>0.8*H6</f>
        <v>154.80000000000001</v>
      </c>
      <c r="F14" s="36">
        <f>0.8*H5</f>
        <v>61.2</v>
      </c>
      <c r="G14" s="26"/>
      <c r="H14" s="21" t="s">
        <v>14</v>
      </c>
      <c r="I14" s="24">
        <f>0.85*H3</f>
        <v>137.69999999999999</v>
      </c>
      <c r="J14" s="24">
        <f>0.85*H4</f>
        <v>118.575</v>
      </c>
      <c r="K14" s="24">
        <f>0.85*H6</f>
        <v>164.47499999999999</v>
      </c>
      <c r="L14" s="36">
        <f>0.85*H5</f>
        <v>65.024999999999991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137.69999999999999</v>
      </c>
      <c r="D15" s="25">
        <f>0.85*H4</f>
        <v>118.575</v>
      </c>
      <c r="E15" s="25">
        <f>0.85*H6</f>
        <v>164.47499999999999</v>
      </c>
      <c r="F15" s="37">
        <f>0.85*H5</f>
        <v>65.024999999999991</v>
      </c>
      <c r="G15" s="26"/>
      <c r="H15" s="22" t="s">
        <v>21</v>
      </c>
      <c r="I15" s="25">
        <f>0.95*H3</f>
        <v>153.9</v>
      </c>
      <c r="J15" s="25">
        <f>0.95*H4</f>
        <v>132.52500000000001</v>
      </c>
      <c r="K15" s="25">
        <f>0.95*H6</f>
        <v>183.82499999999999</v>
      </c>
      <c r="L15" s="37">
        <f>0.95*H5</f>
        <v>72.674999999999997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64.8</v>
      </c>
      <c r="D18" s="23">
        <f>0.4*H4</f>
        <v>55.800000000000004</v>
      </c>
      <c r="E18" s="23">
        <f>0.4*H6</f>
        <v>77.400000000000006</v>
      </c>
      <c r="F18" s="35">
        <f>0.4*H5</f>
        <v>30.6</v>
      </c>
      <c r="G18" s="26"/>
      <c r="H18" s="20" t="s">
        <v>7</v>
      </c>
      <c r="I18" s="23">
        <f>0.4*H3</f>
        <v>64.8</v>
      </c>
      <c r="J18" s="23">
        <f>0.4*H4</f>
        <v>55.800000000000004</v>
      </c>
      <c r="K18" s="23">
        <f>0.4*H6</f>
        <v>77.400000000000006</v>
      </c>
      <c r="L18" s="35">
        <f>0.4*H5</f>
        <v>30.6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81</v>
      </c>
      <c r="D19" s="24">
        <f>0.5*H4</f>
        <v>69.75</v>
      </c>
      <c r="E19" s="24">
        <f>0.5*H6</f>
        <v>96.75</v>
      </c>
      <c r="F19" s="36">
        <f>0.5*H5</f>
        <v>38.25</v>
      </c>
      <c r="G19" s="26"/>
      <c r="H19" s="21" t="s">
        <v>8</v>
      </c>
      <c r="I19" s="24">
        <f>0.5*H3</f>
        <v>81</v>
      </c>
      <c r="J19" s="24">
        <f>0.5*H4</f>
        <v>69.75</v>
      </c>
      <c r="K19" s="24">
        <f>0.5*H6</f>
        <v>96.75</v>
      </c>
      <c r="L19" s="36">
        <f>0.5*H5</f>
        <v>38.25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97.2</v>
      </c>
      <c r="D20" s="24">
        <f>0.6*H4</f>
        <v>83.7</v>
      </c>
      <c r="E20" s="24">
        <f>0.6*H6</f>
        <v>116.1</v>
      </c>
      <c r="F20" s="36">
        <f>0.6*H5</f>
        <v>45.9</v>
      </c>
      <c r="G20" s="26"/>
      <c r="H20" s="21" t="s">
        <v>9</v>
      </c>
      <c r="I20" s="24">
        <f>0.6*H3</f>
        <v>97.2</v>
      </c>
      <c r="J20" s="24">
        <f>0.6*H4</f>
        <v>83.7</v>
      </c>
      <c r="K20" s="24">
        <f>0.6*H6</f>
        <v>116.1</v>
      </c>
      <c r="L20" s="36">
        <f>0.6*H5</f>
        <v>45.9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129.6</v>
      </c>
      <c r="D21" s="24">
        <f>0.8*H4</f>
        <v>111.60000000000001</v>
      </c>
      <c r="E21" s="24">
        <f>0.8*H6</f>
        <v>154.80000000000001</v>
      </c>
      <c r="F21" s="36">
        <f>0.8*H5</f>
        <v>61.2</v>
      </c>
      <c r="G21" s="26"/>
      <c r="H21" s="21" t="s">
        <v>19</v>
      </c>
      <c r="I21" s="24">
        <f>0.6*H3</f>
        <v>97.2</v>
      </c>
      <c r="J21" s="24">
        <f>0.6*H4</f>
        <v>83.7</v>
      </c>
      <c r="K21" s="24">
        <f>0.6*H6</f>
        <v>116.1</v>
      </c>
      <c r="L21" s="36">
        <f>0.6*H5</f>
        <v>45.9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137.69999999999999</v>
      </c>
      <c r="D22" s="24">
        <f>0.85*H4</f>
        <v>118.575</v>
      </c>
      <c r="E22" s="24">
        <f>0.85*H6</f>
        <v>164.47499999999999</v>
      </c>
      <c r="F22" s="36">
        <f>0.85*H5</f>
        <v>65.024999999999991</v>
      </c>
      <c r="G22" s="26"/>
      <c r="H22" s="21" t="s">
        <v>20</v>
      </c>
      <c r="I22" s="24">
        <f>0.65*H3</f>
        <v>105.3</v>
      </c>
      <c r="J22" s="24">
        <f>0.65*H4</f>
        <v>90.674999999999997</v>
      </c>
      <c r="K22" s="24">
        <f>0.65*H6</f>
        <v>125.77500000000001</v>
      </c>
      <c r="L22" s="36">
        <f>0.65*H5</f>
        <v>49.725000000000001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145.80000000000001</v>
      </c>
      <c r="D23" s="25">
        <f>0.9*H4</f>
        <v>125.55</v>
      </c>
      <c r="E23" s="25">
        <f>0.9*H6</f>
        <v>174.15</v>
      </c>
      <c r="F23" s="37">
        <f>0.9*H5</f>
        <v>68.850000000000009</v>
      </c>
      <c r="G23" s="26"/>
      <c r="H23" s="22" t="s">
        <v>22</v>
      </c>
      <c r="I23" s="25">
        <f>0.7*H3</f>
        <v>113.39999999999999</v>
      </c>
      <c r="J23" s="25">
        <f>0.7*H4</f>
        <v>97.649999999999991</v>
      </c>
      <c r="K23" s="25">
        <f>0.7*H6</f>
        <v>135.44999999999999</v>
      </c>
      <c r="L23" s="37">
        <f>0.7*H5</f>
        <v>53.55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5"/>
  <sheetViews>
    <sheetView workbookViewId="0">
      <selection activeCell="K34" sqref="K34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185</v>
      </c>
      <c r="H3" s="12">
        <f>G3*0.9</f>
        <v>166.5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157.5</v>
      </c>
      <c r="H4" s="6">
        <f>G4*0.9</f>
        <v>141.75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87.5</v>
      </c>
      <c r="H5" s="6">
        <f>G5*0.9</f>
        <v>78.75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220</v>
      </c>
      <c r="H6" s="9">
        <f>G6*0.9</f>
        <v>198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66.600000000000009</v>
      </c>
      <c r="D10" s="23">
        <f>0.4*H4</f>
        <v>56.7</v>
      </c>
      <c r="E10" s="23">
        <f>0.4*H6</f>
        <v>79.2</v>
      </c>
      <c r="F10" s="35">
        <f>0.4*H5</f>
        <v>31.5</v>
      </c>
      <c r="G10" s="26"/>
      <c r="H10" s="20" t="s">
        <v>7</v>
      </c>
      <c r="I10" s="23">
        <f>0.4*H3</f>
        <v>66.600000000000009</v>
      </c>
      <c r="J10" s="23">
        <f>0.4*H4</f>
        <v>56.7</v>
      </c>
      <c r="K10" s="23">
        <f>0.4*H6</f>
        <v>79.2</v>
      </c>
      <c r="L10" s="35">
        <f>0.4*H5</f>
        <v>31.5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83.25</v>
      </c>
      <c r="D11" s="23">
        <f>0.5*H4</f>
        <v>70.875</v>
      </c>
      <c r="E11" s="23">
        <f>0.5*H6</f>
        <v>99</v>
      </c>
      <c r="F11" s="35">
        <f>0.5*H5</f>
        <v>39.375</v>
      </c>
      <c r="G11" s="26"/>
      <c r="H11" s="21" t="s">
        <v>8</v>
      </c>
      <c r="I11" s="24">
        <f>0.5*H3</f>
        <v>83.25</v>
      </c>
      <c r="J11" s="24">
        <f>0.5*H4</f>
        <v>70.875</v>
      </c>
      <c r="K11" s="24">
        <f>0.5*H6</f>
        <v>99</v>
      </c>
      <c r="L11" s="36">
        <f>0.5*H5</f>
        <v>39.375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99.899999999999991</v>
      </c>
      <c r="D12" s="24">
        <f>0.6*H4</f>
        <v>85.05</v>
      </c>
      <c r="E12" s="24">
        <f>0.6*H6</f>
        <v>118.8</v>
      </c>
      <c r="F12" s="36">
        <f>0.6*H5</f>
        <v>47.25</v>
      </c>
      <c r="G12" s="26"/>
      <c r="H12" s="21" t="s">
        <v>9</v>
      </c>
      <c r="I12" s="24">
        <f>0.6*H3</f>
        <v>99.899999999999991</v>
      </c>
      <c r="J12" s="24">
        <f>0.6*H4</f>
        <v>85.05</v>
      </c>
      <c r="K12" s="24">
        <f>0.6*H6</f>
        <v>118.8</v>
      </c>
      <c r="L12" s="36">
        <f>0.6*H5</f>
        <v>47.25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124.875</v>
      </c>
      <c r="D13" s="24">
        <f>0.75*H4</f>
        <v>106.3125</v>
      </c>
      <c r="E13" s="24">
        <f>0.75*H6</f>
        <v>148.5</v>
      </c>
      <c r="F13" s="36">
        <f>0.75*H5</f>
        <v>59.0625</v>
      </c>
      <c r="G13" s="26"/>
      <c r="H13" s="21" t="s">
        <v>10</v>
      </c>
      <c r="I13" s="24">
        <f>0.75*H3</f>
        <v>124.875</v>
      </c>
      <c r="J13" s="24">
        <f>0.75*H4</f>
        <v>106.3125</v>
      </c>
      <c r="K13" s="24">
        <f>0.75*H6</f>
        <v>148.5</v>
      </c>
      <c r="L13" s="36">
        <f>0.75*H5</f>
        <v>59.0625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133.20000000000002</v>
      </c>
      <c r="D14" s="24">
        <f>0.8*H4</f>
        <v>113.4</v>
      </c>
      <c r="E14" s="24">
        <f>0.8*H6</f>
        <v>158.4</v>
      </c>
      <c r="F14" s="36">
        <f>0.8*H5</f>
        <v>63</v>
      </c>
      <c r="G14" s="26"/>
      <c r="H14" s="21" t="s">
        <v>14</v>
      </c>
      <c r="I14" s="24">
        <f>0.85*H3</f>
        <v>141.52500000000001</v>
      </c>
      <c r="J14" s="24">
        <f>0.85*H4</f>
        <v>120.4875</v>
      </c>
      <c r="K14" s="24">
        <f>0.85*H6</f>
        <v>168.29999999999998</v>
      </c>
      <c r="L14" s="36">
        <f>0.85*H5</f>
        <v>66.9375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141.52500000000001</v>
      </c>
      <c r="D15" s="25">
        <f>0.85*H4</f>
        <v>120.4875</v>
      </c>
      <c r="E15" s="25">
        <f>0.85*H6</f>
        <v>168.29999999999998</v>
      </c>
      <c r="F15" s="37">
        <f>0.85*H5</f>
        <v>66.9375</v>
      </c>
      <c r="G15" s="26"/>
      <c r="H15" s="22" t="s">
        <v>21</v>
      </c>
      <c r="I15" s="25">
        <f>0.95*H3</f>
        <v>158.17499999999998</v>
      </c>
      <c r="J15" s="25">
        <f>0.95*H4</f>
        <v>134.66249999999999</v>
      </c>
      <c r="K15" s="25">
        <f>0.95*H6</f>
        <v>188.1</v>
      </c>
      <c r="L15" s="37">
        <f>0.95*H5</f>
        <v>74.8125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66.600000000000009</v>
      </c>
      <c r="D18" s="23">
        <f>0.4*H4</f>
        <v>56.7</v>
      </c>
      <c r="E18" s="23">
        <f>0.4*H6</f>
        <v>79.2</v>
      </c>
      <c r="F18" s="35">
        <f>0.4*H5</f>
        <v>31.5</v>
      </c>
      <c r="G18" s="26"/>
      <c r="H18" s="20" t="s">
        <v>7</v>
      </c>
      <c r="I18" s="23">
        <f>0.4*H3</f>
        <v>66.600000000000009</v>
      </c>
      <c r="J18" s="23">
        <f>0.4*H4</f>
        <v>56.7</v>
      </c>
      <c r="K18" s="23">
        <f>0.4*H6</f>
        <v>79.2</v>
      </c>
      <c r="L18" s="35">
        <f>0.4*H5</f>
        <v>31.5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83.25</v>
      </c>
      <c r="D19" s="24">
        <f>0.5*H4</f>
        <v>70.875</v>
      </c>
      <c r="E19" s="24">
        <f>0.5*H6</f>
        <v>99</v>
      </c>
      <c r="F19" s="36">
        <f>0.5*H5</f>
        <v>39.375</v>
      </c>
      <c r="G19" s="26"/>
      <c r="H19" s="21" t="s">
        <v>8</v>
      </c>
      <c r="I19" s="24">
        <f>0.5*H3</f>
        <v>83.25</v>
      </c>
      <c r="J19" s="24">
        <f>0.5*H4</f>
        <v>70.875</v>
      </c>
      <c r="K19" s="24">
        <f>0.5*H6</f>
        <v>99</v>
      </c>
      <c r="L19" s="36">
        <f>0.5*H5</f>
        <v>39.375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99.899999999999991</v>
      </c>
      <c r="D20" s="24">
        <f>0.6*H4</f>
        <v>85.05</v>
      </c>
      <c r="E20" s="24">
        <f>0.6*H6</f>
        <v>118.8</v>
      </c>
      <c r="F20" s="36">
        <f>0.6*H5</f>
        <v>47.25</v>
      </c>
      <c r="G20" s="26"/>
      <c r="H20" s="21" t="s">
        <v>9</v>
      </c>
      <c r="I20" s="24">
        <f>0.6*H3</f>
        <v>99.899999999999991</v>
      </c>
      <c r="J20" s="24">
        <f>0.6*H4</f>
        <v>85.05</v>
      </c>
      <c r="K20" s="24">
        <f>0.6*H6</f>
        <v>118.8</v>
      </c>
      <c r="L20" s="36">
        <f>0.6*H5</f>
        <v>47.25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133.20000000000002</v>
      </c>
      <c r="D21" s="24">
        <f>0.8*H4</f>
        <v>113.4</v>
      </c>
      <c r="E21" s="24">
        <f>0.8*H6</f>
        <v>158.4</v>
      </c>
      <c r="F21" s="36">
        <f>0.8*H5</f>
        <v>63</v>
      </c>
      <c r="G21" s="26"/>
      <c r="H21" s="21" t="s">
        <v>19</v>
      </c>
      <c r="I21" s="24">
        <f>0.6*H3</f>
        <v>99.899999999999991</v>
      </c>
      <c r="J21" s="24">
        <f>0.6*H4</f>
        <v>85.05</v>
      </c>
      <c r="K21" s="24">
        <f>0.6*H6</f>
        <v>118.8</v>
      </c>
      <c r="L21" s="36">
        <f>0.6*H5</f>
        <v>47.25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141.52500000000001</v>
      </c>
      <c r="D22" s="24">
        <f>0.85*H4</f>
        <v>120.4875</v>
      </c>
      <c r="E22" s="24">
        <f>0.85*H6</f>
        <v>168.29999999999998</v>
      </c>
      <c r="F22" s="36">
        <f>0.85*H5</f>
        <v>66.9375</v>
      </c>
      <c r="G22" s="26"/>
      <c r="H22" s="21" t="s">
        <v>20</v>
      </c>
      <c r="I22" s="24">
        <f>0.65*H3</f>
        <v>108.22500000000001</v>
      </c>
      <c r="J22" s="24">
        <f>0.65*H4</f>
        <v>92.137500000000003</v>
      </c>
      <c r="K22" s="24">
        <f>0.65*H6</f>
        <v>128.70000000000002</v>
      </c>
      <c r="L22" s="36">
        <f>0.65*H5</f>
        <v>51.1875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149.85</v>
      </c>
      <c r="D23" s="25">
        <f>0.9*H4</f>
        <v>127.575</v>
      </c>
      <c r="E23" s="25">
        <f>0.9*H6</f>
        <v>178.20000000000002</v>
      </c>
      <c r="F23" s="37">
        <f>0.9*H5</f>
        <v>70.875</v>
      </c>
      <c r="G23" s="26"/>
      <c r="H23" s="22" t="s">
        <v>22</v>
      </c>
      <c r="I23" s="25">
        <f>0.7*H3</f>
        <v>116.55</v>
      </c>
      <c r="J23" s="25">
        <f>0.7*H4</f>
        <v>99.224999999999994</v>
      </c>
      <c r="K23" s="25">
        <f>0.7*H6</f>
        <v>138.6</v>
      </c>
      <c r="L23" s="37">
        <f>0.7*H5</f>
        <v>55.125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5"/>
  <sheetViews>
    <sheetView workbookViewId="0">
      <selection activeCell="L34" sqref="L34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190</v>
      </c>
      <c r="H3" s="12">
        <f>G3*0.9</f>
        <v>171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160</v>
      </c>
      <c r="H4" s="6">
        <f>G4*0.9</f>
        <v>144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90</v>
      </c>
      <c r="H5" s="6">
        <f>G5*0.9</f>
        <v>81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225</v>
      </c>
      <c r="H6" s="9">
        <f>G6*0.9</f>
        <v>202.5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68.400000000000006</v>
      </c>
      <c r="D10" s="23">
        <f>0.4*H4</f>
        <v>57.6</v>
      </c>
      <c r="E10" s="23">
        <f>0.4*H6</f>
        <v>81</v>
      </c>
      <c r="F10" s="35">
        <f>0.4*H5</f>
        <v>32.4</v>
      </c>
      <c r="G10" s="26"/>
      <c r="H10" s="20" t="s">
        <v>7</v>
      </c>
      <c r="I10" s="23">
        <f>0.4*H3</f>
        <v>68.400000000000006</v>
      </c>
      <c r="J10" s="23">
        <f>0.4*H4</f>
        <v>57.6</v>
      </c>
      <c r="K10" s="23">
        <f>0.4*H6</f>
        <v>81</v>
      </c>
      <c r="L10" s="35">
        <f>0.4*H5</f>
        <v>32.4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85.5</v>
      </c>
      <c r="D11" s="23">
        <f>0.5*H4</f>
        <v>72</v>
      </c>
      <c r="E11" s="23">
        <f>0.5*H6</f>
        <v>101.25</v>
      </c>
      <c r="F11" s="35">
        <f>0.5*H5</f>
        <v>40.5</v>
      </c>
      <c r="G11" s="26"/>
      <c r="H11" s="21" t="s">
        <v>8</v>
      </c>
      <c r="I11" s="24">
        <f>0.5*H3</f>
        <v>85.5</v>
      </c>
      <c r="J11" s="24">
        <f>0.5*H4</f>
        <v>72</v>
      </c>
      <c r="K11" s="24">
        <f>0.5*H6</f>
        <v>101.25</v>
      </c>
      <c r="L11" s="36">
        <f>0.5*H5</f>
        <v>40.5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102.6</v>
      </c>
      <c r="D12" s="24">
        <f>0.6*H4</f>
        <v>86.399999999999991</v>
      </c>
      <c r="E12" s="24">
        <f>0.6*H6</f>
        <v>121.5</v>
      </c>
      <c r="F12" s="36">
        <f>0.6*H5</f>
        <v>48.6</v>
      </c>
      <c r="G12" s="26"/>
      <c r="H12" s="21" t="s">
        <v>9</v>
      </c>
      <c r="I12" s="24">
        <f>0.6*H3</f>
        <v>102.6</v>
      </c>
      <c r="J12" s="24">
        <f>0.6*H4</f>
        <v>86.399999999999991</v>
      </c>
      <c r="K12" s="24">
        <f>0.6*H6</f>
        <v>121.5</v>
      </c>
      <c r="L12" s="36">
        <f>0.6*H5</f>
        <v>48.6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128.25</v>
      </c>
      <c r="D13" s="24">
        <f>0.75*H4</f>
        <v>108</v>
      </c>
      <c r="E13" s="24">
        <f>0.75*H6</f>
        <v>151.875</v>
      </c>
      <c r="F13" s="36">
        <f>0.75*H5</f>
        <v>60.75</v>
      </c>
      <c r="G13" s="26"/>
      <c r="H13" s="21" t="s">
        <v>10</v>
      </c>
      <c r="I13" s="24">
        <f>0.75*H3</f>
        <v>128.25</v>
      </c>
      <c r="J13" s="24">
        <f>0.75*H4</f>
        <v>108</v>
      </c>
      <c r="K13" s="24">
        <f>0.75*H6</f>
        <v>151.875</v>
      </c>
      <c r="L13" s="36">
        <f>0.75*H5</f>
        <v>60.75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136.80000000000001</v>
      </c>
      <c r="D14" s="24">
        <f>0.8*H4</f>
        <v>115.2</v>
      </c>
      <c r="E14" s="24">
        <f>0.8*H6</f>
        <v>162</v>
      </c>
      <c r="F14" s="36">
        <f>0.8*H5</f>
        <v>64.8</v>
      </c>
      <c r="G14" s="26"/>
      <c r="H14" s="21" t="s">
        <v>14</v>
      </c>
      <c r="I14" s="24">
        <f>0.85*H3</f>
        <v>145.35</v>
      </c>
      <c r="J14" s="24">
        <f>0.85*H4</f>
        <v>122.39999999999999</v>
      </c>
      <c r="K14" s="24">
        <f>0.85*H6</f>
        <v>172.125</v>
      </c>
      <c r="L14" s="36">
        <f>0.85*H5</f>
        <v>68.849999999999994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145.35</v>
      </c>
      <c r="D15" s="25">
        <f>0.85*H4</f>
        <v>122.39999999999999</v>
      </c>
      <c r="E15" s="25">
        <f>0.85*H6</f>
        <v>172.125</v>
      </c>
      <c r="F15" s="37">
        <f>0.85*H5</f>
        <v>68.849999999999994</v>
      </c>
      <c r="G15" s="26"/>
      <c r="H15" s="22" t="s">
        <v>21</v>
      </c>
      <c r="I15" s="25">
        <f>0.95*H3</f>
        <v>162.44999999999999</v>
      </c>
      <c r="J15" s="25">
        <f>0.95*H4</f>
        <v>136.79999999999998</v>
      </c>
      <c r="K15" s="25">
        <f>0.95*H6</f>
        <v>192.375</v>
      </c>
      <c r="L15" s="37">
        <f>0.95*H5</f>
        <v>76.95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68.400000000000006</v>
      </c>
      <c r="D18" s="23">
        <f>0.4*H4</f>
        <v>57.6</v>
      </c>
      <c r="E18" s="23">
        <f>0.4*H6</f>
        <v>81</v>
      </c>
      <c r="F18" s="35">
        <f>0.4*H5</f>
        <v>32.4</v>
      </c>
      <c r="G18" s="26"/>
      <c r="H18" s="20" t="s">
        <v>7</v>
      </c>
      <c r="I18" s="23">
        <f>0.4*H3</f>
        <v>68.400000000000006</v>
      </c>
      <c r="J18" s="23">
        <f>0.4*H4</f>
        <v>57.6</v>
      </c>
      <c r="K18" s="23">
        <f>0.4*H6</f>
        <v>81</v>
      </c>
      <c r="L18" s="35">
        <f>0.4*H5</f>
        <v>32.4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85.5</v>
      </c>
      <c r="D19" s="24">
        <f>0.5*H4</f>
        <v>72</v>
      </c>
      <c r="E19" s="24">
        <f>0.5*H6</f>
        <v>101.25</v>
      </c>
      <c r="F19" s="36">
        <f>0.5*H5</f>
        <v>40.5</v>
      </c>
      <c r="G19" s="26"/>
      <c r="H19" s="21" t="s">
        <v>8</v>
      </c>
      <c r="I19" s="24">
        <f>0.5*H3</f>
        <v>85.5</v>
      </c>
      <c r="J19" s="24">
        <f>0.5*H4</f>
        <v>72</v>
      </c>
      <c r="K19" s="24">
        <f>0.5*H6</f>
        <v>101.25</v>
      </c>
      <c r="L19" s="36">
        <f>0.5*H5</f>
        <v>40.5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102.6</v>
      </c>
      <c r="D20" s="24">
        <f>0.6*H4</f>
        <v>86.399999999999991</v>
      </c>
      <c r="E20" s="24">
        <f>0.6*H6</f>
        <v>121.5</v>
      </c>
      <c r="F20" s="36">
        <f>0.6*H5</f>
        <v>48.6</v>
      </c>
      <c r="G20" s="26"/>
      <c r="H20" s="21" t="s">
        <v>9</v>
      </c>
      <c r="I20" s="24">
        <f>0.6*H3</f>
        <v>102.6</v>
      </c>
      <c r="J20" s="24">
        <f>0.6*H4</f>
        <v>86.399999999999991</v>
      </c>
      <c r="K20" s="24">
        <f>0.6*H6</f>
        <v>121.5</v>
      </c>
      <c r="L20" s="36">
        <f>0.6*H5</f>
        <v>48.6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136.80000000000001</v>
      </c>
      <c r="D21" s="24">
        <f>0.8*H4</f>
        <v>115.2</v>
      </c>
      <c r="E21" s="24">
        <f>0.8*H6</f>
        <v>162</v>
      </c>
      <c r="F21" s="36">
        <f>0.8*H5</f>
        <v>64.8</v>
      </c>
      <c r="G21" s="26"/>
      <c r="H21" s="21" t="s">
        <v>19</v>
      </c>
      <c r="I21" s="24">
        <f>0.6*H3</f>
        <v>102.6</v>
      </c>
      <c r="J21" s="24">
        <f>0.6*H4</f>
        <v>86.399999999999991</v>
      </c>
      <c r="K21" s="24">
        <f>0.6*H6</f>
        <v>121.5</v>
      </c>
      <c r="L21" s="36">
        <f>0.6*H5</f>
        <v>48.6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145.35</v>
      </c>
      <c r="D22" s="24">
        <f>0.85*H4</f>
        <v>122.39999999999999</v>
      </c>
      <c r="E22" s="24">
        <f>0.85*H6</f>
        <v>172.125</v>
      </c>
      <c r="F22" s="36">
        <f>0.85*H5</f>
        <v>68.849999999999994</v>
      </c>
      <c r="G22" s="26"/>
      <c r="H22" s="21" t="s">
        <v>20</v>
      </c>
      <c r="I22" s="24">
        <f>0.65*H3</f>
        <v>111.15</v>
      </c>
      <c r="J22" s="24">
        <f>0.65*H4</f>
        <v>93.600000000000009</v>
      </c>
      <c r="K22" s="24">
        <f>0.65*H6</f>
        <v>131.625</v>
      </c>
      <c r="L22" s="36">
        <f>0.65*H5</f>
        <v>52.65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153.9</v>
      </c>
      <c r="D23" s="25">
        <f>0.9*H4</f>
        <v>129.6</v>
      </c>
      <c r="E23" s="25">
        <f>0.9*H6</f>
        <v>182.25</v>
      </c>
      <c r="F23" s="37">
        <f>0.9*H5</f>
        <v>72.900000000000006</v>
      </c>
      <c r="G23" s="26"/>
      <c r="H23" s="22" t="s">
        <v>22</v>
      </c>
      <c r="I23" s="25">
        <f>0.7*H3</f>
        <v>119.69999999999999</v>
      </c>
      <c r="J23" s="25">
        <f>0.7*H4</f>
        <v>100.8</v>
      </c>
      <c r="K23" s="25">
        <f>0.7*H6</f>
        <v>141.75</v>
      </c>
      <c r="L23" s="37">
        <f>0.7*H5</f>
        <v>56.699999999999996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5"/>
  <sheetViews>
    <sheetView workbookViewId="0">
      <selection activeCell="N1" sqref="N1:Z24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195</v>
      </c>
      <c r="H3" s="12">
        <f>G3*0.9</f>
        <v>175.5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162.5</v>
      </c>
      <c r="H4" s="6">
        <f>G4*0.9</f>
        <v>146.25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92.5</v>
      </c>
      <c r="H5" s="6">
        <f>G5*0.9</f>
        <v>83.25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230</v>
      </c>
      <c r="H6" s="9">
        <f>G6*0.9</f>
        <v>207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70.2</v>
      </c>
      <c r="D10" s="23">
        <f>0.4*H4</f>
        <v>58.5</v>
      </c>
      <c r="E10" s="23">
        <f>0.4*H6</f>
        <v>82.800000000000011</v>
      </c>
      <c r="F10" s="35">
        <f>0.4*H5</f>
        <v>33.300000000000004</v>
      </c>
      <c r="G10" s="26"/>
      <c r="H10" s="20" t="s">
        <v>7</v>
      </c>
      <c r="I10" s="23">
        <f>0.4*H3</f>
        <v>70.2</v>
      </c>
      <c r="J10" s="23">
        <f>0.4*H4</f>
        <v>58.5</v>
      </c>
      <c r="K10" s="23">
        <f>0.4*H6</f>
        <v>82.800000000000011</v>
      </c>
      <c r="L10" s="35">
        <f>0.4*H5</f>
        <v>33.300000000000004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87.75</v>
      </c>
      <c r="D11" s="23">
        <f>0.5*H4</f>
        <v>73.125</v>
      </c>
      <c r="E11" s="23">
        <f>0.5*H6</f>
        <v>103.5</v>
      </c>
      <c r="F11" s="35">
        <f>0.5*H5</f>
        <v>41.625</v>
      </c>
      <c r="G11" s="26"/>
      <c r="H11" s="21" t="s">
        <v>8</v>
      </c>
      <c r="I11" s="24">
        <f>0.5*H3</f>
        <v>87.75</v>
      </c>
      <c r="J11" s="24">
        <f>0.5*H4</f>
        <v>73.125</v>
      </c>
      <c r="K11" s="24">
        <f>0.5*H6</f>
        <v>103.5</v>
      </c>
      <c r="L11" s="36">
        <f>0.5*H5</f>
        <v>41.625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105.3</v>
      </c>
      <c r="D12" s="24">
        <f>0.6*H4</f>
        <v>87.75</v>
      </c>
      <c r="E12" s="24">
        <f>0.6*H6</f>
        <v>124.19999999999999</v>
      </c>
      <c r="F12" s="36">
        <f>0.6*H5</f>
        <v>49.949999999999996</v>
      </c>
      <c r="G12" s="26"/>
      <c r="H12" s="21" t="s">
        <v>9</v>
      </c>
      <c r="I12" s="24">
        <f>0.6*H3</f>
        <v>105.3</v>
      </c>
      <c r="J12" s="24">
        <f>0.6*H4</f>
        <v>87.75</v>
      </c>
      <c r="K12" s="24">
        <f>0.6*H6</f>
        <v>124.19999999999999</v>
      </c>
      <c r="L12" s="36">
        <f>0.6*H5</f>
        <v>49.949999999999996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131.625</v>
      </c>
      <c r="D13" s="24">
        <f>0.75*H4</f>
        <v>109.6875</v>
      </c>
      <c r="E13" s="24">
        <f>0.75*H6</f>
        <v>155.25</v>
      </c>
      <c r="F13" s="36">
        <f>0.75*H5</f>
        <v>62.4375</v>
      </c>
      <c r="G13" s="26"/>
      <c r="H13" s="21" t="s">
        <v>10</v>
      </c>
      <c r="I13" s="24">
        <f>0.75*H3</f>
        <v>131.625</v>
      </c>
      <c r="J13" s="24">
        <f>0.75*H4</f>
        <v>109.6875</v>
      </c>
      <c r="K13" s="24">
        <f>0.75*H6</f>
        <v>155.25</v>
      </c>
      <c r="L13" s="36">
        <f>0.75*H5</f>
        <v>62.4375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140.4</v>
      </c>
      <c r="D14" s="24">
        <f>0.8*H4</f>
        <v>117</v>
      </c>
      <c r="E14" s="24">
        <f>0.8*H6</f>
        <v>165.60000000000002</v>
      </c>
      <c r="F14" s="36">
        <f>0.8*H5</f>
        <v>66.600000000000009</v>
      </c>
      <c r="G14" s="26"/>
      <c r="H14" s="21" t="s">
        <v>14</v>
      </c>
      <c r="I14" s="24">
        <f>0.85*H3</f>
        <v>149.17499999999998</v>
      </c>
      <c r="J14" s="24">
        <f>0.85*H4</f>
        <v>124.3125</v>
      </c>
      <c r="K14" s="24">
        <f>0.85*H6</f>
        <v>175.95</v>
      </c>
      <c r="L14" s="36">
        <f>0.85*H5</f>
        <v>70.762500000000003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149.17499999999998</v>
      </c>
      <c r="D15" s="25">
        <f>0.85*H4</f>
        <v>124.3125</v>
      </c>
      <c r="E15" s="25">
        <f>0.85*H6</f>
        <v>175.95</v>
      </c>
      <c r="F15" s="37">
        <f>0.85*H5</f>
        <v>70.762500000000003</v>
      </c>
      <c r="G15" s="26"/>
      <c r="H15" s="22" t="s">
        <v>21</v>
      </c>
      <c r="I15" s="25">
        <f>0.95*H3</f>
        <v>166.72499999999999</v>
      </c>
      <c r="J15" s="25">
        <f>0.95*H4</f>
        <v>138.9375</v>
      </c>
      <c r="K15" s="25">
        <f>0.95*H6</f>
        <v>196.64999999999998</v>
      </c>
      <c r="L15" s="37">
        <f>0.95*H5</f>
        <v>79.087499999999991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70.2</v>
      </c>
      <c r="D18" s="23">
        <f>0.4*H4</f>
        <v>58.5</v>
      </c>
      <c r="E18" s="23">
        <f>0.4*H6</f>
        <v>82.800000000000011</v>
      </c>
      <c r="F18" s="35">
        <f>0.4*H5</f>
        <v>33.300000000000004</v>
      </c>
      <c r="G18" s="26"/>
      <c r="H18" s="20" t="s">
        <v>7</v>
      </c>
      <c r="I18" s="23">
        <f>0.4*H3</f>
        <v>70.2</v>
      </c>
      <c r="J18" s="23">
        <f>0.4*H4</f>
        <v>58.5</v>
      </c>
      <c r="K18" s="23">
        <f>0.4*H6</f>
        <v>82.800000000000011</v>
      </c>
      <c r="L18" s="35">
        <f>0.4*H5</f>
        <v>33.300000000000004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87.75</v>
      </c>
      <c r="D19" s="24">
        <f>0.5*H4</f>
        <v>73.125</v>
      </c>
      <c r="E19" s="24">
        <f>0.5*H6</f>
        <v>103.5</v>
      </c>
      <c r="F19" s="36">
        <f>0.5*H5</f>
        <v>41.625</v>
      </c>
      <c r="G19" s="26"/>
      <c r="H19" s="21" t="s">
        <v>8</v>
      </c>
      <c r="I19" s="24">
        <f>0.5*H3</f>
        <v>87.75</v>
      </c>
      <c r="J19" s="24">
        <f>0.5*H4</f>
        <v>73.125</v>
      </c>
      <c r="K19" s="24">
        <f>0.5*H6</f>
        <v>103.5</v>
      </c>
      <c r="L19" s="36">
        <f>0.5*H5</f>
        <v>41.625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105.3</v>
      </c>
      <c r="D20" s="24">
        <f>0.6*H4</f>
        <v>87.75</v>
      </c>
      <c r="E20" s="24">
        <f>0.6*H6</f>
        <v>124.19999999999999</v>
      </c>
      <c r="F20" s="36">
        <f>0.6*H5</f>
        <v>49.949999999999996</v>
      </c>
      <c r="G20" s="26"/>
      <c r="H20" s="21" t="s">
        <v>9</v>
      </c>
      <c r="I20" s="24">
        <f>0.6*H3</f>
        <v>105.3</v>
      </c>
      <c r="J20" s="24">
        <f>0.6*H4</f>
        <v>87.75</v>
      </c>
      <c r="K20" s="24">
        <f>0.6*H6</f>
        <v>124.19999999999999</v>
      </c>
      <c r="L20" s="36">
        <f>0.6*H5</f>
        <v>49.949999999999996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140.4</v>
      </c>
      <c r="D21" s="24">
        <f>0.8*H4</f>
        <v>117</v>
      </c>
      <c r="E21" s="24">
        <f>0.8*H6</f>
        <v>165.60000000000002</v>
      </c>
      <c r="F21" s="36">
        <f>0.8*H5</f>
        <v>66.600000000000009</v>
      </c>
      <c r="G21" s="26"/>
      <c r="H21" s="21" t="s">
        <v>19</v>
      </c>
      <c r="I21" s="24">
        <f>0.6*H3</f>
        <v>105.3</v>
      </c>
      <c r="J21" s="24">
        <f>0.6*H4</f>
        <v>87.75</v>
      </c>
      <c r="K21" s="24">
        <f>0.6*H6</f>
        <v>124.19999999999999</v>
      </c>
      <c r="L21" s="36">
        <f>0.6*H5</f>
        <v>49.949999999999996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149.17499999999998</v>
      </c>
      <c r="D22" s="24">
        <f>0.85*H4</f>
        <v>124.3125</v>
      </c>
      <c r="E22" s="24">
        <f>0.85*H6</f>
        <v>175.95</v>
      </c>
      <c r="F22" s="36">
        <f>0.85*H5</f>
        <v>70.762500000000003</v>
      </c>
      <c r="G22" s="26"/>
      <c r="H22" s="21" t="s">
        <v>20</v>
      </c>
      <c r="I22" s="24">
        <f>0.65*H3</f>
        <v>114.075</v>
      </c>
      <c r="J22" s="24">
        <f>0.65*H4</f>
        <v>95.0625</v>
      </c>
      <c r="K22" s="24">
        <f>0.65*H6</f>
        <v>134.55000000000001</v>
      </c>
      <c r="L22" s="36">
        <f>0.65*H5</f>
        <v>54.112500000000004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157.95000000000002</v>
      </c>
      <c r="D23" s="25">
        <f>0.9*H4</f>
        <v>131.625</v>
      </c>
      <c r="E23" s="25">
        <f>0.9*H6</f>
        <v>186.3</v>
      </c>
      <c r="F23" s="37">
        <f>0.9*H5</f>
        <v>74.924999999999997</v>
      </c>
      <c r="G23" s="26"/>
      <c r="H23" s="22" t="s">
        <v>22</v>
      </c>
      <c r="I23" s="25">
        <f>0.7*H3</f>
        <v>122.85</v>
      </c>
      <c r="J23" s="25">
        <f>0.7*H4</f>
        <v>102.375</v>
      </c>
      <c r="K23" s="25">
        <f>0.7*H6</f>
        <v>144.89999999999998</v>
      </c>
      <c r="L23" s="37">
        <f>0.7*H5</f>
        <v>58.274999999999999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25"/>
  <sheetViews>
    <sheetView workbookViewId="0">
      <selection activeCell="M31" sqref="M31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200</v>
      </c>
      <c r="H3" s="12">
        <f>G3*0.9</f>
        <v>180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165</v>
      </c>
      <c r="H4" s="6">
        <f>G4*0.9</f>
        <v>148.5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95</v>
      </c>
      <c r="H5" s="6">
        <f>G5*0.9</f>
        <v>85.5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235</v>
      </c>
      <c r="H6" s="9">
        <f>G6*0.9</f>
        <v>211.5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72</v>
      </c>
      <c r="D10" s="23">
        <f>0.4*H4</f>
        <v>59.400000000000006</v>
      </c>
      <c r="E10" s="23">
        <f>0.4*H6</f>
        <v>84.600000000000009</v>
      </c>
      <c r="F10" s="35">
        <f>0.4*H5</f>
        <v>34.200000000000003</v>
      </c>
      <c r="G10" s="26"/>
      <c r="H10" s="20" t="s">
        <v>7</v>
      </c>
      <c r="I10" s="23">
        <f>0.4*H3</f>
        <v>72</v>
      </c>
      <c r="J10" s="23">
        <f>0.4*H4</f>
        <v>59.400000000000006</v>
      </c>
      <c r="K10" s="23">
        <f>0.4*H6</f>
        <v>84.600000000000009</v>
      </c>
      <c r="L10" s="35">
        <f>0.4*H5</f>
        <v>34.200000000000003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90</v>
      </c>
      <c r="D11" s="23">
        <f>0.5*H4</f>
        <v>74.25</v>
      </c>
      <c r="E11" s="23">
        <f>0.5*H6</f>
        <v>105.75</v>
      </c>
      <c r="F11" s="35">
        <f>0.5*H5</f>
        <v>42.75</v>
      </c>
      <c r="G11" s="26"/>
      <c r="H11" s="21" t="s">
        <v>8</v>
      </c>
      <c r="I11" s="24">
        <f>0.5*H3</f>
        <v>90</v>
      </c>
      <c r="J11" s="24">
        <f>0.5*H4</f>
        <v>74.25</v>
      </c>
      <c r="K11" s="24">
        <f>0.5*H6</f>
        <v>105.75</v>
      </c>
      <c r="L11" s="36">
        <f>0.5*H5</f>
        <v>42.75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108</v>
      </c>
      <c r="D12" s="24">
        <f>0.6*H4</f>
        <v>89.1</v>
      </c>
      <c r="E12" s="24">
        <f>0.6*H6</f>
        <v>126.89999999999999</v>
      </c>
      <c r="F12" s="36">
        <f>0.6*H5</f>
        <v>51.3</v>
      </c>
      <c r="G12" s="26"/>
      <c r="H12" s="21" t="s">
        <v>9</v>
      </c>
      <c r="I12" s="24">
        <f>0.6*H3</f>
        <v>108</v>
      </c>
      <c r="J12" s="24">
        <f>0.6*H4</f>
        <v>89.1</v>
      </c>
      <c r="K12" s="24">
        <f>0.6*H6</f>
        <v>126.89999999999999</v>
      </c>
      <c r="L12" s="36">
        <f>0.6*H5</f>
        <v>51.3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135</v>
      </c>
      <c r="D13" s="24">
        <f>0.75*H4</f>
        <v>111.375</v>
      </c>
      <c r="E13" s="24">
        <f>0.75*H6</f>
        <v>158.625</v>
      </c>
      <c r="F13" s="36">
        <f>0.75*H5</f>
        <v>64.125</v>
      </c>
      <c r="G13" s="26"/>
      <c r="H13" s="21" t="s">
        <v>10</v>
      </c>
      <c r="I13" s="24">
        <f>0.75*H3</f>
        <v>135</v>
      </c>
      <c r="J13" s="24">
        <f>0.75*H4</f>
        <v>111.375</v>
      </c>
      <c r="K13" s="24">
        <f>0.75*H6</f>
        <v>158.625</v>
      </c>
      <c r="L13" s="36">
        <f>0.75*H5</f>
        <v>64.125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144</v>
      </c>
      <c r="D14" s="24">
        <f>0.8*H4</f>
        <v>118.80000000000001</v>
      </c>
      <c r="E14" s="24">
        <f>0.8*H6</f>
        <v>169.20000000000002</v>
      </c>
      <c r="F14" s="36">
        <f>0.8*H5</f>
        <v>68.400000000000006</v>
      </c>
      <c r="G14" s="26"/>
      <c r="H14" s="21" t="s">
        <v>14</v>
      </c>
      <c r="I14" s="24">
        <f>0.85*H3</f>
        <v>153</v>
      </c>
      <c r="J14" s="24">
        <f>0.85*H4</f>
        <v>126.22499999999999</v>
      </c>
      <c r="K14" s="24">
        <f>0.85*H6</f>
        <v>179.77500000000001</v>
      </c>
      <c r="L14" s="36">
        <f>0.85*H5</f>
        <v>72.674999999999997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153</v>
      </c>
      <c r="D15" s="25">
        <f>0.85*H4</f>
        <v>126.22499999999999</v>
      </c>
      <c r="E15" s="25">
        <f>0.85*H6</f>
        <v>179.77500000000001</v>
      </c>
      <c r="F15" s="37">
        <f>0.85*H5</f>
        <v>72.674999999999997</v>
      </c>
      <c r="G15" s="26"/>
      <c r="H15" s="22" t="s">
        <v>21</v>
      </c>
      <c r="I15" s="25">
        <f>0.95*H3</f>
        <v>171</v>
      </c>
      <c r="J15" s="25">
        <f>0.95*H4</f>
        <v>141.07499999999999</v>
      </c>
      <c r="K15" s="25">
        <f>0.95*H6</f>
        <v>200.92499999999998</v>
      </c>
      <c r="L15" s="37">
        <f>0.95*H5</f>
        <v>81.224999999999994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72</v>
      </c>
      <c r="D18" s="23">
        <f>0.4*H4</f>
        <v>59.400000000000006</v>
      </c>
      <c r="E18" s="23">
        <f>0.4*H6</f>
        <v>84.600000000000009</v>
      </c>
      <c r="F18" s="35">
        <f>0.4*H5</f>
        <v>34.200000000000003</v>
      </c>
      <c r="G18" s="26"/>
      <c r="H18" s="20" t="s">
        <v>7</v>
      </c>
      <c r="I18" s="23">
        <f>0.4*H3</f>
        <v>72</v>
      </c>
      <c r="J18" s="23">
        <f>0.4*H4</f>
        <v>59.400000000000006</v>
      </c>
      <c r="K18" s="23">
        <f>0.4*H6</f>
        <v>84.600000000000009</v>
      </c>
      <c r="L18" s="35">
        <f>0.4*H5</f>
        <v>34.200000000000003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90</v>
      </c>
      <c r="D19" s="24">
        <f>0.5*H4</f>
        <v>74.25</v>
      </c>
      <c r="E19" s="24">
        <f>0.5*H6</f>
        <v>105.75</v>
      </c>
      <c r="F19" s="36">
        <f>0.5*H5</f>
        <v>42.75</v>
      </c>
      <c r="G19" s="26"/>
      <c r="H19" s="21" t="s">
        <v>8</v>
      </c>
      <c r="I19" s="24">
        <f>0.5*H3</f>
        <v>90</v>
      </c>
      <c r="J19" s="24">
        <f>0.5*H4</f>
        <v>74.25</v>
      </c>
      <c r="K19" s="24">
        <f>0.5*H6</f>
        <v>105.75</v>
      </c>
      <c r="L19" s="36">
        <f>0.5*H5</f>
        <v>42.75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108</v>
      </c>
      <c r="D20" s="24">
        <f>0.6*H4</f>
        <v>89.1</v>
      </c>
      <c r="E20" s="24">
        <f>0.6*H6</f>
        <v>126.89999999999999</v>
      </c>
      <c r="F20" s="36">
        <f>0.6*H5</f>
        <v>51.3</v>
      </c>
      <c r="G20" s="26"/>
      <c r="H20" s="21" t="s">
        <v>9</v>
      </c>
      <c r="I20" s="24">
        <f>0.6*H3</f>
        <v>108</v>
      </c>
      <c r="J20" s="24">
        <f>0.6*H4</f>
        <v>89.1</v>
      </c>
      <c r="K20" s="24">
        <f>0.6*H6</f>
        <v>126.89999999999999</v>
      </c>
      <c r="L20" s="36">
        <f>0.6*H5</f>
        <v>51.3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144</v>
      </c>
      <c r="D21" s="24">
        <f>0.8*H4</f>
        <v>118.80000000000001</v>
      </c>
      <c r="E21" s="24">
        <f>0.8*H6</f>
        <v>169.20000000000002</v>
      </c>
      <c r="F21" s="36">
        <f>0.8*H5</f>
        <v>68.400000000000006</v>
      </c>
      <c r="G21" s="26"/>
      <c r="H21" s="21" t="s">
        <v>19</v>
      </c>
      <c r="I21" s="24">
        <f>0.6*H3</f>
        <v>108</v>
      </c>
      <c r="J21" s="24">
        <f>0.6*H4</f>
        <v>89.1</v>
      </c>
      <c r="K21" s="24">
        <f>0.6*H6</f>
        <v>126.89999999999999</v>
      </c>
      <c r="L21" s="36">
        <f>0.6*H5</f>
        <v>51.3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153</v>
      </c>
      <c r="D22" s="24">
        <f>0.85*H4</f>
        <v>126.22499999999999</v>
      </c>
      <c r="E22" s="24">
        <f>0.85*H6</f>
        <v>179.77500000000001</v>
      </c>
      <c r="F22" s="36">
        <f>0.85*H5</f>
        <v>72.674999999999997</v>
      </c>
      <c r="G22" s="26"/>
      <c r="H22" s="21" t="s">
        <v>20</v>
      </c>
      <c r="I22" s="24">
        <f>0.65*H3</f>
        <v>117</v>
      </c>
      <c r="J22" s="24">
        <f>0.65*H4</f>
        <v>96.525000000000006</v>
      </c>
      <c r="K22" s="24">
        <f>0.65*H6</f>
        <v>137.47499999999999</v>
      </c>
      <c r="L22" s="36">
        <f>0.65*H5</f>
        <v>55.575000000000003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162</v>
      </c>
      <c r="D23" s="25">
        <f>0.9*H4</f>
        <v>133.65</v>
      </c>
      <c r="E23" s="25">
        <f>0.9*H6</f>
        <v>190.35</v>
      </c>
      <c r="F23" s="37">
        <f>0.9*H5</f>
        <v>76.95</v>
      </c>
      <c r="G23" s="26"/>
      <c r="H23" s="22" t="s">
        <v>22</v>
      </c>
      <c r="I23" s="25">
        <f>0.7*H3</f>
        <v>125.99999999999999</v>
      </c>
      <c r="J23" s="25">
        <f>0.7*H4</f>
        <v>103.94999999999999</v>
      </c>
      <c r="K23" s="25">
        <f>0.7*H6</f>
        <v>148.04999999999998</v>
      </c>
      <c r="L23" s="37">
        <f>0.7*H5</f>
        <v>59.849999999999994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"/>
  <sheetViews>
    <sheetView zoomScaleNormal="100" workbookViewId="0">
      <selection activeCell="T32" sqref="T32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8" max="8" width="11.5429687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90625" bestFit="1" customWidth="1"/>
    <col min="21" max="21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140</v>
      </c>
      <c r="H3" s="12">
        <f>G3*0.9</f>
        <v>126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135</v>
      </c>
      <c r="H4" s="6">
        <f>G4*0.9</f>
        <v>121.5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65</v>
      </c>
      <c r="H5" s="6">
        <f>G5*0.9</f>
        <v>58.5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175</v>
      </c>
      <c r="H6" s="9">
        <f>G6*0.9</f>
        <v>157.5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50.400000000000006</v>
      </c>
      <c r="D10" s="23">
        <f>0.4*H4</f>
        <v>48.6</v>
      </c>
      <c r="E10" s="23">
        <f>0.4*H6</f>
        <v>63</v>
      </c>
      <c r="F10" s="35">
        <f>0.4*H5</f>
        <v>23.400000000000002</v>
      </c>
      <c r="G10" s="26"/>
      <c r="H10" s="20" t="s">
        <v>7</v>
      </c>
      <c r="I10" s="23">
        <f>0.4*H3</f>
        <v>50.400000000000006</v>
      </c>
      <c r="J10" s="23">
        <f>0.4*H4</f>
        <v>48.6</v>
      </c>
      <c r="K10" s="23">
        <f>0.4*H6</f>
        <v>63</v>
      </c>
      <c r="L10" s="35">
        <f>0.4*H5</f>
        <v>23.400000000000002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63</v>
      </c>
      <c r="D11" s="23">
        <f>0.5*H4</f>
        <v>60.75</v>
      </c>
      <c r="E11" s="23">
        <f>0.5*H6</f>
        <v>78.75</v>
      </c>
      <c r="F11" s="35">
        <f>0.5*H5</f>
        <v>29.25</v>
      </c>
      <c r="G11" s="26"/>
      <c r="H11" s="21" t="s">
        <v>8</v>
      </c>
      <c r="I11" s="24">
        <f>0.5*H3</f>
        <v>63</v>
      </c>
      <c r="J11" s="24">
        <f>0.5*H4</f>
        <v>60.75</v>
      </c>
      <c r="K11" s="24">
        <f>0.5*H6</f>
        <v>78.75</v>
      </c>
      <c r="L11" s="36">
        <f>0.5*H5</f>
        <v>29.25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75.599999999999994</v>
      </c>
      <c r="D12" s="24">
        <f>0.6*H4</f>
        <v>72.899999999999991</v>
      </c>
      <c r="E12" s="24">
        <f>0.6*H6</f>
        <v>94.5</v>
      </c>
      <c r="F12" s="36">
        <f>0.6*H5</f>
        <v>35.1</v>
      </c>
      <c r="G12" s="26"/>
      <c r="H12" s="21" t="s">
        <v>9</v>
      </c>
      <c r="I12" s="24">
        <f>0.6*H3</f>
        <v>75.599999999999994</v>
      </c>
      <c r="J12" s="24">
        <f>0.6*H4</f>
        <v>72.899999999999991</v>
      </c>
      <c r="K12" s="24">
        <f>0.6*H6</f>
        <v>94.5</v>
      </c>
      <c r="L12" s="36">
        <f>0.6*H5</f>
        <v>35.1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94.5</v>
      </c>
      <c r="D13" s="24">
        <f>0.75*H4</f>
        <v>91.125</v>
      </c>
      <c r="E13" s="24">
        <f>0.75*H6</f>
        <v>118.125</v>
      </c>
      <c r="F13" s="36">
        <f>0.75*H5</f>
        <v>43.875</v>
      </c>
      <c r="G13" s="26"/>
      <c r="H13" s="21" t="s">
        <v>10</v>
      </c>
      <c r="I13" s="24">
        <f>0.75*H3</f>
        <v>94.5</v>
      </c>
      <c r="J13" s="24">
        <f>0.75*H4</f>
        <v>91.125</v>
      </c>
      <c r="K13" s="24">
        <f>0.75*H6</f>
        <v>118.125</v>
      </c>
      <c r="L13" s="36">
        <f>0.75*H5</f>
        <v>43.875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100.80000000000001</v>
      </c>
      <c r="D14" s="24">
        <f>0.8*H4</f>
        <v>97.2</v>
      </c>
      <c r="E14" s="24">
        <f>0.8*H6</f>
        <v>126</v>
      </c>
      <c r="F14" s="36">
        <f>0.8*H5</f>
        <v>46.800000000000004</v>
      </c>
      <c r="G14" s="26"/>
      <c r="H14" s="21" t="s">
        <v>14</v>
      </c>
      <c r="I14" s="24">
        <f>0.85*H3</f>
        <v>107.1</v>
      </c>
      <c r="J14" s="24">
        <f>0.85*H4</f>
        <v>103.27499999999999</v>
      </c>
      <c r="K14" s="24">
        <f>0.85*H6</f>
        <v>133.875</v>
      </c>
      <c r="L14" s="36">
        <f>0.85*H5</f>
        <v>49.725000000000001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107.1</v>
      </c>
      <c r="D15" s="25">
        <f>0.85*H4</f>
        <v>103.27499999999999</v>
      </c>
      <c r="E15" s="25">
        <f>0.85*H6</f>
        <v>133.875</v>
      </c>
      <c r="F15" s="37">
        <f>0.85*H5</f>
        <v>49.725000000000001</v>
      </c>
      <c r="G15" s="26"/>
      <c r="H15" s="22" t="s">
        <v>21</v>
      </c>
      <c r="I15" s="25">
        <f>0.95*H3</f>
        <v>119.69999999999999</v>
      </c>
      <c r="J15" s="25">
        <f>0.95*H4</f>
        <v>115.425</v>
      </c>
      <c r="K15" s="25">
        <f>0.95*H6</f>
        <v>149.625</v>
      </c>
      <c r="L15" s="37">
        <f>0.95*H5</f>
        <v>55.574999999999996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50.400000000000006</v>
      </c>
      <c r="D18" s="23">
        <f>0.4*H4</f>
        <v>48.6</v>
      </c>
      <c r="E18" s="23">
        <f>0.4*H6</f>
        <v>63</v>
      </c>
      <c r="F18" s="35">
        <f>0.4*H5</f>
        <v>23.400000000000002</v>
      </c>
      <c r="G18" s="26"/>
      <c r="H18" s="20" t="s">
        <v>7</v>
      </c>
      <c r="I18" s="23">
        <f>0.4*H3</f>
        <v>50.400000000000006</v>
      </c>
      <c r="J18" s="23">
        <f>0.4*H4</f>
        <v>48.6</v>
      </c>
      <c r="K18" s="23">
        <f>0.4*H6</f>
        <v>63</v>
      </c>
      <c r="L18" s="35">
        <f>0.4*H5</f>
        <v>23.400000000000002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63</v>
      </c>
      <c r="D19" s="24">
        <f>0.5*H4</f>
        <v>60.75</v>
      </c>
      <c r="E19" s="24">
        <f>0.5*H6</f>
        <v>78.75</v>
      </c>
      <c r="F19" s="36">
        <f>0.5*H5</f>
        <v>29.25</v>
      </c>
      <c r="G19" s="26"/>
      <c r="H19" s="21" t="s">
        <v>8</v>
      </c>
      <c r="I19" s="24">
        <f>0.5*H3</f>
        <v>63</v>
      </c>
      <c r="J19" s="24">
        <f>0.5*H4</f>
        <v>60.75</v>
      </c>
      <c r="K19" s="24">
        <f>0.5*H6</f>
        <v>78.75</v>
      </c>
      <c r="L19" s="36">
        <f>0.5*H5</f>
        <v>29.25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75.599999999999994</v>
      </c>
      <c r="D20" s="24">
        <f>0.6*H4</f>
        <v>72.899999999999991</v>
      </c>
      <c r="E20" s="24">
        <f>0.6*H6</f>
        <v>94.5</v>
      </c>
      <c r="F20" s="36">
        <f>0.6*H5</f>
        <v>35.1</v>
      </c>
      <c r="G20" s="26"/>
      <c r="H20" s="21" t="s">
        <v>9</v>
      </c>
      <c r="I20" s="24">
        <f>0.6*H3</f>
        <v>75.599999999999994</v>
      </c>
      <c r="J20" s="24">
        <f>0.6*H4</f>
        <v>72.899999999999991</v>
      </c>
      <c r="K20" s="24">
        <f>0.6*H6</f>
        <v>94.5</v>
      </c>
      <c r="L20" s="36">
        <f>0.6*H5</f>
        <v>35.1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100.80000000000001</v>
      </c>
      <c r="D21" s="24">
        <f>0.8*H4</f>
        <v>97.2</v>
      </c>
      <c r="E21" s="24">
        <f>0.8*H6</f>
        <v>126</v>
      </c>
      <c r="F21" s="36">
        <f>0.8*H5</f>
        <v>46.800000000000004</v>
      </c>
      <c r="G21" s="26"/>
      <c r="H21" s="21" t="s">
        <v>19</v>
      </c>
      <c r="I21" s="24">
        <f>0.6*H3</f>
        <v>75.599999999999994</v>
      </c>
      <c r="J21" s="24">
        <f>0.6*H4</f>
        <v>72.899999999999991</v>
      </c>
      <c r="K21" s="24">
        <f>0.6*H6</f>
        <v>94.5</v>
      </c>
      <c r="L21" s="36">
        <f>0.6*H5</f>
        <v>35.1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107.1</v>
      </c>
      <c r="D22" s="24">
        <f>0.85*H4</f>
        <v>103.27499999999999</v>
      </c>
      <c r="E22" s="24">
        <f>0.85*H6</f>
        <v>133.875</v>
      </c>
      <c r="F22" s="36">
        <f>0.85*H5</f>
        <v>49.725000000000001</v>
      </c>
      <c r="G22" s="26"/>
      <c r="H22" s="21" t="s">
        <v>20</v>
      </c>
      <c r="I22" s="24">
        <f>0.65*H3</f>
        <v>81.900000000000006</v>
      </c>
      <c r="J22" s="24">
        <f>0.65*H4</f>
        <v>78.975000000000009</v>
      </c>
      <c r="K22" s="24">
        <f>0.65*H6</f>
        <v>102.375</v>
      </c>
      <c r="L22" s="36">
        <f>0.65*H5</f>
        <v>38.024999999999999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113.4</v>
      </c>
      <c r="D23" s="25">
        <f>0.9*H4</f>
        <v>109.35000000000001</v>
      </c>
      <c r="E23" s="25">
        <f>0.9*H6</f>
        <v>141.75</v>
      </c>
      <c r="F23" s="37">
        <f>0.9*H5</f>
        <v>52.65</v>
      </c>
      <c r="G23" s="26"/>
      <c r="H23" s="22" t="s">
        <v>22</v>
      </c>
      <c r="I23" s="25">
        <f>0.7*H3</f>
        <v>88.199999999999989</v>
      </c>
      <c r="J23" s="25">
        <f>0.7*H4</f>
        <v>85.05</v>
      </c>
      <c r="K23" s="25">
        <f>0.7*H6</f>
        <v>110.25</v>
      </c>
      <c r="L23" s="37">
        <f>0.7*H5</f>
        <v>40.949999999999996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/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5"/>
  <sheetViews>
    <sheetView workbookViewId="0">
      <selection activeCell="D32" sqref="D32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145</v>
      </c>
      <c r="H3" s="12">
        <f>G3*0.9</f>
        <v>130.5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137.5</v>
      </c>
      <c r="H4" s="6">
        <f>G4*0.9</f>
        <v>123.75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67.5</v>
      </c>
      <c r="H5" s="6">
        <f>G5*0.9</f>
        <v>60.75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180</v>
      </c>
      <c r="H6" s="9">
        <f>G6*0.9</f>
        <v>162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52.2</v>
      </c>
      <c r="D10" s="23">
        <f>0.4*H4</f>
        <v>49.5</v>
      </c>
      <c r="E10" s="23">
        <f>0.4*H6</f>
        <v>64.8</v>
      </c>
      <c r="F10" s="35">
        <f>0.4*H5</f>
        <v>24.3</v>
      </c>
      <c r="G10" s="26"/>
      <c r="H10" s="20" t="s">
        <v>7</v>
      </c>
      <c r="I10" s="23">
        <f>0.4*H3</f>
        <v>52.2</v>
      </c>
      <c r="J10" s="23">
        <f>0.4*H4</f>
        <v>49.5</v>
      </c>
      <c r="K10" s="23">
        <f>0.4*H6</f>
        <v>64.8</v>
      </c>
      <c r="L10" s="35">
        <f>0.4*H5</f>
        <v>24.3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65.25</v>
      </c>
      <c r="D11" s="23">
        <f>0.5*H4</f>
        <v>61.875</v>
      </c>
      <c r="E11" s="23">
        <f>0.5*H6</f>
        <v>81</v>
      </c>
      <c r="F11" s="35">
        <f>0.5*H5</f>
        <v>30.375</v>
      </c>
      <c r="G11" s="26"/>
      <c r="H11" s="21" t="s">
        <v>8</v>
      </c>
      <c r="I11" s="24">
        <f>0.5*H3</f>
        <v>65.25</v>
      </c>
      <c r="J11" s="24">
        <f>0.5*H4</f>
        <v>61.875</v>
      </c>
      <c r="K11" s="24">
        <f>0.5*H6</f>
        <v>81</v>
      </c>
      <c r="L11" s="36">
        <f>0.5*H5</f>
        <v>30.375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78.3</v>
      </c>
      <c r="D12" s="24">
        <f>0.6*H4</f>
        <v>74.25</v>
      </c>
      <c r="E12" s="24">
        <f>0.6*H6</f>
        <v>97.2</v>
      </c>
      <c r="F12" s="36">
        <f>0.6*H5</f>
        <v>36.449999999999996</v>
      </c>
      <c r="G12" s="26"/>
      <c r="H12" s="21" t="s">
        <v>9</v>
      </c>
      <c r="I12" s="24">
        <f>0.6*H3</f>
        <v>78.3</v>
      </c>
      <c r="J12" s="24">
        <f>0.6*H4</f>
        <v>74.25</v>
      </c>
      <c r="K12" s="24">
        <f>0.6*H6</f>
        <v>97.2</v>
      </c>
      <c r="L12" s="36">
        <f>0.6*H5</f>
        <v>36.449999999999996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97.875</v>
      </c>
      <c r="D13" s="24">
        <f>0.75*H4</f>
        <v>92.8125</v>
      </c>
      <c r="E13" s="24">
        <f>0.75*H6</f>
        <v>121.5</v>
      </c>
      <c r="F13" s="36">
        <f>0.75*H5</f>
        <v>45.5625</v>
      </c>
      <c r="G13" s="26"/>
      <c r="H13" s="21" t="s">
        <v>10</v>
      </c>
      <c r="I13" s="24">
        <f>0.75*H3</f>
        <v>97.875</v>
      </c>
      <c r="J13" s="24">
        <f>0.75*H4</f>
        <v>92.8125</v>
      </c>
      <c r="K13" s="24">
        <f>0.75*H6</f>
        <v>121.5</v>
      </c>
      <c r="L13" s="36">
        <f>0.75*H5</f>
        <v>45.5625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104.4</v>
      </c>
      <c r="D14" s="24">
        <f>0.8*H4</f>
        <v>99</v>
      </c>
      <c r="E14" s="24">
        <f>0.8*H6</f>
        <v>129.6</v>
      </c>
      <c r="F14" s="36">
        <f>0.8*H5</f>
        <v>48.6</v>
      </c>
      <c r="G14" s="26"/>
      <c r="H14" s="21" t="s">
        <v>14</v>
      </c>
      <c r="I14" s="24">
        <f>0.85*H3</f>
        <v>110.925</v>
      </c>
      <c r="J14" s="24">
        <f>0.85*H4</f>
        <v>105.1875</v>
      </c>
      <c r="K14" s="24">
        <f>0.85*H6</f>
        <v>137.69999999999999</v>
      </c>
      <c r="L14" s="36">
        <f>0.85*H5</f>
        <v>51.637499999999996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110.925</v>
      </c>
      <c r="D15" s="25">
        <f>0.85*H4</f>
        <v>105.1875</v>
      </c>
      <c r="E15" s="25">
        <f>0.85*H6</f>
        <v>137.69999999999999</v>
      </c>
      <c r="F15" s="37">
        <f>0.85*H5</f>
        <v>51.637499999999996</v>
      </c>
      <c r="G15" s="26"/>
      <c r="H15" s="22" t="s">
        <v>21</v>
      </c>
      <c r="I15" s="25">
        <f>0.95*H3</f>
        <v>123.97499999999999</v>
      </c>
      <c r="J15" s="25">
        <f>0.95*H4</f>
        <v>117.5625</v>
      </c>
      <c r="K15" s="25">
        <f>0.95*H6</f>
        <v>153.9</v>
      </c>
      <c r="L15" s="37">
        <f>0.95*H5</f>
        <v>57.712499999999999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52.2</v>
      </c>
      <c r="D18" s="23">
        <f>0.4*H4</f>
        <v>49.5</v>
      </c>
      <c r="E18" s="23">
        <f>0.4*H6</f>
        <v>64.8</v>
      </c>
      <c r="F18" s="35">
        <f>0.4*H5</f>
        <v>24.3</v>
      </c>
      <c r="G18" s="26"/>
      <c r="H18" s="20" t="s">
        <v>7</v>
      </c>
      <c r="I18" s="23">
        <f>0.4*H3</f>
        <v>52.2</v>
      </c>
      <c r="J18" s="23">
        <f>0.4*H4</f>
        <v>49.5</v>
      </c>
      <c r="K18" s="23">
        <f>0.4*H6</f>
        <v>64.8</v>
      </c>
      <c r="L18" s="35">
        <f>0.4*H5</f>
        <v>24.3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65.25</v>
      </c>
      <c r="D19" s="24">
        <f>0.5*H4</f>
        <v>61.875</v>
      </c>
      <c r="E19" s="24">
        <f>0.5*H6</f>
        <v>81</v>
      </c>
      <c r="F19" s="36">
        <f>0.5*H5</f>
        <v>30.375</v>
      </c>
      <c r="G19" s="26"/>
      <c r="H19" s="21" t="s">
        <v>8</v>
      </c>
      <c r="I19" s="24">
        <f>0.5*H3</f>
        <v>65.25</v>
      </c>
      <c r="J19" s="24">
        <f>0.5*H4</f>
        <v>61.875</v>
      </c>
      <c r="K19" s="24">
        <f>0.5*H6</f>
        <v>81</v>
      </c>
      <c r="L19" s="36">
        <f>0.5*H5</f>
        <v>30.375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78.3</v>
      </c>
      <c r="D20" s="24">
        <f>0.6*H4</f>
        <v>74.25</v>
      </c>
      <c r="E20" s="24">
        <f>0.6*H6</f>
        <v>97.2</v>
      </c>
      <c r="F20" s="36">
        <f>0.6*H5</f>
        <v>36.449999999999996</v>
      </c>
      <c r="G20" s="26"/>
      <c r="H20" s="21" t="s">
        <v>9</v>
      </c>
      <c r="I20" s="24">
        <f>0.6*H3</f>
        <v>78.3</v>
      </c>
      <c r="J20" s="24">
        <f>0.6*H4</f>
        <v>74.25</v>
      </c>
      <c r="K20" s="24">
        <f>0.6*H6</f>
        <v>97.2</v>
      </c>
      <c r="L20" s="36">
        <f>0.6*H5</f>
        <v>36.449999999999996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104.4</v>
      </c>
      <c r="D21" s="24">
        <f>0.8*H4</f>
        <v>99</v>
      </c>
      <c r="E21" s="24">
        <f>0.8*H6</f>
        <v>129.6</v>
      </c>
      <c r="F21" s="36">
        <f>0.8*H5</f>
        <v>48.6</v>
      </c>
      <c r="G21" s="26"/>
      <c r="H21" s="21" t="s">
        <v>19</v>
      </c>
      <c r="I21" s="24">
        <f>0.6*H3</f>
        <v>78.3</v>
      </c>
      <c r="J21" s="24">
        <f>0.6*H4</f>
        <v>74.25</v>
      </c>
      <c r="K21" s="24">
        <f>0.6*H6</f>
        <v>97.2</v>
      </c>
      <c r="L21" s="36">
        <f>0.6*H5</f>
        <v>36.449999999999996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110.925</v>
      </c>
      <c r="D22" s="24">
        <f>0.85*H4</f>
        <v>105.1875</v>
      </c>
      <c r="E22" s="24">
        <f>0.85*H6</f>
        <v>137.69999999999999</v>
      </c>
      <c r="F22" s="36">
        <f>0.85*H5</f>
        <v>51.637499999999996</v>
      </c>
      <c r="G22" s="26"/>
      <c r="H22" s="21" t="s">
        <v>20</v>
      </c>
      <c r="I22" s="24">
        <f>0.65*H3</f>
        <v>84.825000000000003</v>
      </c>
      <c r="J22" s="24">
        <f>0.65*H4</f>
        <v>80.4375</v>
      </c>
      <c r="K22" s="24">
        <f>0.65*H6</f>
        <v>105.3</v>
      </c>
      <c r="L22" s="36">
        <f>0.65*H5</f>
        <v>39.487500000000004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117.45</v>
      </c>
      <c r="D23" s="25">
        <f>0.9*H4</f>
        <v>111.375</v>
      </c>
      <c r="E23" s="25">
        <f>0.9*H6</f>
        <v>145.80000000000001</v>
      </c>
      <c r="F23" s="37">
        <f>0.9*H5</f>
        <v>54.675000000000004</v>
      </c>
      <c r="G23" s="26"/>
      <c r="H23" s="22" t="s">
        <v>22</v>
      </c>
      <c r="I23" s="25">
        <f>0.7*H3</f>
        <v>91.35</v>
      </c>
      <c r="J23" s="25">
        <f>0.7*H4</f>
        <v>86.625</v>
      </c>
      <c r="K23" s="25">
        <f>0.7*H6</f>
        <v>113.39999999999999</v>
      </c>
      <c r="L23" s="37">
        <f>0.7*H5</f>
        <v>42.524999999999999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5"/>
  <sheetViews>
    <sheetView workbookViewId="0">
      <selection activeCell="G34" sqref="G34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150</v>
      </c>
      <c r="H3" s="12">
        <f>G3*0.9</f>
        <v>135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140</v>
      </c>
      <c r="H4" s="6">
        <f>G4*0.9</f>
        <v>126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70</v>
      </c>
      <c r="H5" s="6">
        <f>G5*0.9</f>
        <v>63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185</v>
      </c>
      <c r="H6" s="9">
        <f>G6*0.9</f>
        <v>166.5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54</v>
      </c>
      <c r="D10" s="23">
        <f>0.4*H4</f>
        <v>50.400000000000006</v>
      </c>
      <c r="E10" s="23">
        <f>0.4*H6</f>
        <v>66.600000000000009</v>
      </c>
      <c r="F10" s="35">
        <f>0.4*H5</f>
        <v>25.200000000000003</v>
      </c>
      <c r="G10" s="26"/>
      <c r="H10" s="20" t="s">
        <v>7</v>
      </c>
      <c r="I10" s="23">
        <f>0.4*H3</f>
        <v>54</v>
      </c>
      <c r="J10" s="23">
        <f>0.4*H4</f>
        <v>50.400000000000006</v>
      </c>
      <c r="K10" s="23">
        <f>0.4*H6</f>
        <v>66.600000000000009</v>
      </c>
      <c r="L10" s="35">
        <f>0.4*H5</f>
        <v>25.200000000000003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67.5</v>
      </c>
      <c r="D11" s="23">
        <f>0.5*H4</f>
        <v>63</v>
      </c>
      <c r="E11" s="23">
        <f>0.5*H6</f>
        <v>83.25</v>
      </c>
      <c r="F11" s="35">
        <f>0.5*H5</f>
        <v>31.5</v>
      </c>
      <c r="G11" s="26"/>
      <c r="H11" s="21" t="s">
        <v>8</v>
      </c>
      <c r="I11" s="24">
        <f>0.5*H3</f>
        <v>67.5</v>
      </c>
      <c r="J11" s="24">
        <f>0.5*H4</f>
        <v>63</v>
      </c>
      <c r="K11" s="24">
        <f>0.5*H6</f>
        <v>83.25</v>
      </c>
      <c r="L11" s="36">
        <f>0.5*H5</f>
        <v>31.5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81</v>
      </c>
      <c r="D12" s="24">
        <f>0.6*H4</f>
        <v>75.599999999999994</v>
      </c>
      <c r="E12" s="24">
        <f>0.6*H6</f>
        <v>99.899999999999991</v>
      </c>
      <c r="F12" s="36">
        <f>0.6*H5</f>
        <v>37.799999999999997</v>
      </c>
      <c r="G12" s="26"/>
      <c r="H12" s="21" t="s">
        <v>9</v>
      </c>
      <c r="I12" s="24">
        <f>0.6*H3</f>
        <v>81</v>
      </c>
      <c r="J12" s="24">
        <f>0.6*H4</f>
        <v>75.599999999999994</v>
      </c>
      <c r="K12" s="24">
        <f>0.6*H6</f>
        <v>99.899999999999991</v>
      </c>
      <c r="L12" s="36">
        <f>0.6*H5</f>
        <v>37.799999999999997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101.25</v>
      </c>
      <c r="D13" s="24">
        <f>0.75*H4</f>
        <v>94.5</v>
      </c>
      <c r="E13" s="24">
        <f>0.75*H6</f>
        <v>124.875</v>
      </c>
      <c r="F13" s="36">
        <f>0.75*H5</f>
        <v>47.25</v>
      </c>
      <c r="G13" s="26"/>
      <c r="H13" s="21" t="s">
        <v>10</v>
      </c>
      <c r="I13" s="24">
        <f>0.75*H3</f>
        <v>101.25</v>
      </c>
      <c r="J13" s="24">
        <f>0.75*H4</f>
        <v>94.5</v>
      </c>
      <c r="K13" s="24">
        <f>0.75*H6</f>
        <v>124.875</v>
      </c>
      <c r="L13" s="36">
        <f>0.75*H5</f>
        <v>47.25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108</v>
      </c>
      <c r="D14" s="24">
        <f>0.8*H4</f>
        <v>100.80000000000001</v>
      </c>
      <c r="E14" s="24">
        <f>0.8*H6</f>
        <v>133.20000000000002</v>
      </c>
      <c r="F14" s="36">
        <f>0.8*H5</f>
        <v>50.400000000000006</v>
      </c>
      <c r="G14" s="26"/>
      <c r="H14" s="21" t="s">
        <v>14</v>
      </c>
      <c r="I14" s="24">
        <f>0.85*H3</f>
        <v>114.75</v>
      </c>
      <c r="J14" s="24">
        <f>0.85*H4</f>
        <v>107.1</v>
      </c>
      <c r="K14" s="24">
        <f>0.85*H6</f>
        <v>141.52500000000001</v>
      </c>
      <c r="L14" s="36">
        <f>0.85*H5</f>
        <v>53.55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114.75</v>
      </c>
      <c r="D15" s="25">
        <f>0.85*H4</f>
        <v>107.1</v>
      </c>
      <c r="E15" s="25">
        <f>0.85*H6</f>
        <v>141.52500000000001</v>
      </c>
      <c r="F15" s="37">
        <f>0.85*H5</f>
        <v>53.55</v>
      </c>
      <c r="G15" s="26"/>
      <c r="H15" s="22" t="s">
        <v>21</v>
      </c>
      <c r="I15" s="25">
        <f>0.95*H3</f>
        <v>128.25</v>
      </c>
      <c r="J15" s="25">
        <f>0.95*H4</f>
        <v>119.69999999999999</v>
      </c>
      <c r="K15" s="25">
        <f>0.95*H6</f>
        <v>158.17499999999998</v>
      </c>
      <c r="L15" s="37">
        <f>0.95*H5</f>
        <v>59.849999999999994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54</v>
      </c>
      <c r="D18" s="23">
        <f>0.4*H4</f>
        <v>50.400000000000006</v>
      </c>
      <c r="E18" s="23">
        <f>0.4*H6</f>
        <v>66.600000000000009</v>
      </c>
      <c r="F18" s="35">
        <f>0.4*H5</f>
        <v>25.200000000000003</v>
      </c>
      <c r="G18" s="26"/>
      <c r="H18" s="20" t="s">
        <v>7</v>
      </c>
      <c r="I18" s="23">
        <f>0.4*H3</f>
        <v>54</v>
      </c>
      <c r="J18" s="23">
        <f>0.4*H4</f>
        <v>50.400000000000006</v>
      </c>
      <c r="K18" s="23">
        <f>0.4*H6</f>
        <v>66.600000000000009</v>
      </c>
      <c r="L18" s="35">
        <f>0.4*H5</f>
        <v>25.200000000000003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67.5</v>
      </c>
      <c r="D19" s="24">
        <f>0.5*H4</f>
        <v>63</v>
      </c>
      <c r="E19" s="24">
        <f>0.5*H6</f>
        <v>83.25</v>
      </c>
      <c r="F19" s="36">
        <f>0.5*H5</f>
        <v>31.5</v>
      </c>
      <c r="G19" s="26"/>
      <c r="H19" s="21" t="s">
        <v>8</v>
      </c>
      <c r="I19" s="24">
        <f>0.5*H3</f>
        <v>67.5</v>
      </c>
      <c r="J19" s="24">
        <f>0.5*H4</f>
        <v>63</v>
      </c>
      <c r="K19" s="24">
        <f>0.5*H6</f>
        <v>83.25</v>
      </c>
      <c r="L19" s="36">
        <f>0.5*H5</f>
        <v>31.5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81</v>
      </c>
      <c r="D20" s="24">
        <f>0.6*H4</f>
        <v>75.599999999999994</v>
      </c>
      <c r="E20" s="24">
        <f>0.6*H6</f>
        <v>99.899999999999991</v>
      </c>
      <c r="F20" s="36">
        <f>0.6*H5</f>
        <v>37.799999999999997</v>
      </c>
      <c r="G20" s="26"/>
      <c r="H20" s="21" t="s">
        <v>9</v>
      </c>
      <c r="I20" s="24">
        <f>0.6*H3</f>
        <v>81</v>
      </c>
      <c r="J20" s="24">
        <f>0.6*H4</f>
        <v>75.599999999999994</v>
      </c>
      <c r="K20" s="24">
        <f>0.6*H6</f>
        <v>99.899999999999991</v>
      </c>
      <c r="L20" s="36">
        <f>0.6*H5</f>
        <v>37.799999999999997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108</v>
      </c>
      <c r="D21" s="24">
        <f>0.8*H4</f>
        <v>100.80000000000001</v>
      </c>
      <c r="E21" s="24">
        <f>0.8*H6</f>
        <v>133.20000000000002</v>
      </c>
      <c r="F21" s="36">
        <f>0.8*H5</f>
        <v>50.400000000000006</v>
      </c>
      <c r="G21" s="26"/>
      <c r="H21" s="21" t="s">
        <v>19</v>
      </c>
      <c r="I21" s="24">
        <f>0.6*H3</f>
        <v>81</v>
      </c>
      <c r="J21" s="24">
        <f>0.6*H4</f>
        <v>75.599999999999994</v>
      </c>
      <c r="K21" s="24">
        <f>0.6*H6</f>
        <v>99.899999999999991</v>
      </c>
      <c r="L21" s="36">
        <f>0.6*H5</f>
        <v>37.799999999999997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114.75</v>
      </c>
      <c r="D22" s="24">
        <f>0.85*H4</f>
        <v>107.1</v>
      </c>
      <c r="E22" s="24">
        <f>0.85*H6</f>
        <v>141.52500000000001</v>
      </c>
      <c r="F22" s="36">
        <f>0.85*H5</f>
        <v>53.55</v>
      </c>
      <c r="G22" s="26"/>
      <c r="H22" s="21" t="s">
        <v>20</v>
      </c>
      <c r="I22" s="24">
        <f>0.65*H3</f>
        <v>87.75</v>
      </c>
      <c r="J22" s="24">
        <f>0.65*H4</f>
        <v>81.900000000000006</v>
      </c>
      <c r="K22" s="24">
        <f>0.65*H6</f>
        <v>108.22500000000001</v>
      </c>
      <c r="L22" s="36">
        <f>0.65*H5</f>
        <v>40.950000000000003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121.5</v>
      </c>
      <c r="D23" s="25">
        <f>0.9*H4</f>
        <v>113.4</v>
      </c>
      <c r="E23" s="25">
        <f>0.9*H6</f>
        <v>149.85</v>
      </c>
      <c r="F23" s="37">
        <f>0.9*H5</f>
        <v>56.7</v>
      </c>
      <c r="G23" s="26"/>
      <c r="H23" s="22" t="s">
        <v>22</v>
      </c>
      <c r="I23" s="25">
        <f>0.7*H3</f>
        <v>94.5</v>
      </c>
      <c r="J23" s="25">
        <f>0.7*H4</f>
        <v>88.199999999999989</v>
      </c>
      <c r="K23" s="25">
        <f>0.7*H6</f>
        <v>116.55</v>
      </c>
      <c r="L23" s="37">
        <f>0.7*H5</f>
        <v>44.099999999999994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5"/>
  <sheetViews>
    <sheetView topLeftCell="B1" workbookViewId="0">
      <selection activeCell="N34" sqref="N34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155</v>
      </c>
      <c r="H3" s="12">
        <f>G3*0.9</f>
        <v>139.5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142.5</v>
      </c>
      <c r="H4" s="6">
        <f>G4*0.9</f>
        <v>128.25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72.5</v>
      </c>
      <c r="H5" s="6">
        <f>G5*0.9</f>
        <v>65.25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190</v>
      </c>
      <c r="H6" s="9">
        <f>G6*0.9</f>
        <v>171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55.800000000000004</v>
      </c>
      <c r="D10" s="23">
        <f>0.4*H4</f>
        <v>51.300000000000004</v>
      </c>
      <c r="E10" s="23">
        <f>0.4*H6</f>
        <v>68.400000000000006</v>
      </c>
      <c r="F10" s="35">
        <f>0.4*H5</f>
        <v>26.1</v>
      </c>
      <c r="G10" s="26"/>
      <c r="H10" s="20" t="s">
        <v>7</v>
      </c>
      <c r="I10" s="23">
        <f>0.4*H3</f>
        <v>55.800000000000004</v>
      </c>
      <c r="J10" s="23">
        <f>0.4*H4</f>
        <v>51.300000000000004</v>
      </c>
      <c r="K10" s="23">
        <f>0.4*H6</f>
        <v>68.400000000000006</v>
      </c>
      <c r="L10" s="35">
        <f>0.4*H5</f>
        <v>26.1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69.75</v>
      </c>
      <c r="D11" s="23">
        <f>0.5*H4</f>
        <v>64.125</v>
      </c>
      <c r="E11" s="23">
        <f>0.5*H6</f>
        <v>85.5</v>
      </c>
      <c r="F11" s="35">
        <f>0.5*H5</f>
        <v>32.625</v>
      </c>
      <c r="G11" s="26"/>
      <c r="H11" s="21" t="s">
        <v>8</v>
      </c>
      <c r="I11" s="24">
        <f>0.5*H3</f>
        <v>69.75</v>
      </c>
      <c r="J11" s="24">
        <f>0.5*H4</f>
        <v>64.125</v>
      </c>
      <c r="K11" s="24">
        <f>0.5*H6</f>
        <v>85.5</v>
      </c>
      <c r="L11" s="36">
        <f>0.5*H5</f>
        <v>32.625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83.7</v>
      </c>
      <c r="D12" s="24">
        <f>0.6*H4</f>
        <v>76.95</v>
      </c>
      <c r="E12" s="24">
        <f>0.6*H6</f>
        <v>102.6</v>
      </c>
      <c r="F12" s="36">
        <f>0.6*H5</f>
        <v>39.15</v>
      </c>
      <c r="G12" s="26"/>
      <c r="H12" s="21" t="s">
        <v>9</v>
      </c>
      <c r="I12" s="24">
        <f>0.6*H3</f>
        <v>83.7</v>
      </c>
      <c r="J12" s="24">
        <f>0.6*H4</f>
        <v>76.95</v>
      </c>
      <c r="K12" s="24">
        <f>0.6*H6</f>
        <v>102.6</v>
      </c>
      <c r="L12" s="36">
        <f>0.6*H5</f>
        <v>39.15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104.625</v>
      </c>
      <c r="D13" s="24">
        <f>0.75*H4</f>
        <v>96.1875</v>
      </c>
      <c r="E13" s="24">
        <f>0.75*H6</f>
        <v>128.25</v>
      </c>
      <c r="F13" s="36">
        <f>0.75*H5</f>
        <v>48.9375</v>
      </c>
      <c r="G13" s="26"/>
      <c r="H13" s="21" t="s">
        <v>10</v>
      </c>
      <c r="I13" s="24">
        <f>0.75*H3</f>
        <v>104.625</v>
      </c>
      <c r="J13" s="24">
        <f>0.75*H4</f>
        <v>96.1875</v>
      </c>
      <c r="K13" s="24">
        <f>0.75*H6</f>
        <v>128.25</v>
      </c>
      <c r="L13" s="36">
        <f>0.75*H5</f>
        <v>48.9375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111.60000000000001</v>
      </c>
      <c r="D14" s="24">
        <f>0.8*H4</f>
        <v>102.60000000000001</v>
      </c>
      <c r="E14" s="24">
        <f>0.8*H6</f>
        <v>136.80000000000001</v>
      </c>
      <c r="F14" s="36">
        <f>0.8*H5</f>
        <v>52.2</v>
      </c>
      <c r="G14" s="26"/>
      <c r="H14" s="21" t="s">
        <v>14</v>
      </c>
      <c r="I14" s="24">
        <f>0.85*H3</f>
        <v>118.575</v>
      </c>
      <c r="J14" s="24">
        <f>0.85*H4</f>
        <v>109.0125</v>
      </c>
      <c r="K14" s="24">
        <f>0.85*H6</f>
        <v>145.35</v>
      </c>
      <c r="L14" s="36">
        <f>0.85*H5</f>
        <v>55.462499999999999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118.575</v>
      </c>
      <c r="D15" s="25">
        <f>0.85*H4</f>
        <v>109.0125</v>
      </c>
      <c r="E15" s="25">
        <f>0.85*H6</f>
        <v>145.35</v>
      </c>
      <c r="F15" s="37">
        <f>0.85*H5</f>
        <v>55.462499999999999</v>
      </c>
      <c r="G15" s="26"/>
      <c r="H15" s="22" t="s">
        <v>21</v>
      </c>
      <c r="I15" s="25">
        <f>0.95*H3</f>
        <v>132.52500000000001</v>
      </c>
      <c r="J15" s="25">
        <f>0.95*H4</f>
        <v>121.83749999999999</v>
      </c>
      <c r="K15" s="25">
        <f>0.95*H6</f>
        <v>162.44999999999999</v>
      </c>
      <c r="L15" s="37">
        <f>0.95*H5</f>
        <v>61.987499999999997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55.800000000000004</v>
      </c>
      <c r="D18" s="23">
        <f>0.4*H4</f>
        <v>51.300000000000004</v>
      </c>
      <c r="E18" s="23">
        <f>0.4*H6</f>
        <v>68.400000000000006</v>
      </c>
      <c r="F18" s="35">
        <f>0.4*H5</f>
        <v>26.1</v>
      </c>
      <c r="G18" s="26"/>
      <c r="H18" s="20" t="s">
        <v>7</v>
      </c>
      <c r="I18" s="23">
        <f>0.4*H3</f>
        <v>55.800000000000004</v>
      </c>
      <c r="J18" s="23">
        <f>0.4*H4</f>
        <v>51.300000000000004</v>
      </c>
      <c r="K18" s="23">
        <f>0.4*H6</f>
        <v>68.400000000000006</v>
      </c>
      <c r="L18" s="35">
        <f>0.4*H5</f>
        <v>26.1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69.75</v>
      </c>
      <c r="D19" s="24">
        <f>0.5*H4</f>
        <v>64.125</v>
      </c>
      <c r="E19" s="24">
        <f>0.5*H6</f>
        <v>85.5</v>
      </c>
      <c r="F19" s="36">
        <f>0.5*H5</f>
        <v>32.625</v>
      </c>
      <c r="G19" s="26"/>
      <c r="H19" s="21" t="s">
        <v>8</v>
      </c>
      <c r="I19" s="24">
        <f>0.5*H3</f>
        <v>69.75</v>
      </c>
      <c r="J19" s="24">
        <f>0.5*H4</f>
        <v>64.125</v>
      </c>
      <c r="K19" s="24">
        <f>0.5*H6</f>
        <v>85.5</v>
      </c>
      <c r="L19" s="36">
        <f>0.5*H5</f>
        <v>32.625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83.7</v>
      </c>
      <c r="D20" s="24">
        <f>0.6*H4</f>
        <v>76.95</v>
      </c>
      <c r="E20" s="24">
        <f>0.6*H6</f>
        <v>102.6</v>
      </c>
      <c r="F20" s="36">
        <f>0.6*H5</f>
        <v>39.15</v>
      </c>
      <c r="G20" s="26"/>
      <c r="H20" s="21" t="s">
        <v>9</v>
      </c>
      <c r="I20" s="24">
        <f>0.6*H3</f>
        <v>83.7</v>
      </c>
      <c r="J20" s="24">
        <f>0.6*H4</f>
        <v>76.95</v>
      </c>
      <c r="K20" s="24">
        <f>0.6*H6</f>
        <v>102.6</v>
      </c>
      <c r="L20" s="36">
        <f>0.6*H5</f>
        <v>39.15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111.60000000000001</v>
      </c>
      <c r="D21" s="24">
        <f>0.8*H4</f>
        <v>102.60000000000001</v>
      </c>
      <c r="E21" s="24">
        <f>0.8*H6</f>
        <v>136.80000000000001</v>
      </c>
      <c r="F21" s="36">
        <f>0.8*H5</f>
        <v>52.2</v>
      </c>
      <c r="G21" s="26"/>
      <c r="H21" s="21" t="s">
        <v>19</v>
      </c>
      <c r="I21" s="24">
        <f>0.6*H3</f>
        <v>83.7</v>
      </c>
      <c r="J21" s="24">
        <f>0.6*H4</f>
        <v>76.95</v>
      </c>
      <c r="K21" s="24">
        <f>0.6*H6</f>
        <v>102.6</v>
      </c>
      <c r="L21" s="36">
        <f>0.6*H5</f>
        <v>39.15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118.575</v>
      </c>
      <c r="D22" s="24">
        <f>0.85*H4</f>
        <v>109.0125</v>
      </c>
      <c r="E22" s="24">
        <f>0.85*H6</f>
        <v>145.35</v>
      </c>
      <c r="F22" s="36">
        <f>0.85*H5</f>
        <v>55.462499999999999</v>
      </c>
      <c r="G22" s="26"/>
      <c r="H22" s="21" t="s">
        <v>20</v>
      </c>
      <c r="I22" s="24">
        <f>0.65*H3</f>
        <v>90.674999999999997</v>
      </c>
      <c r="J22" s="24">
        <f>0.65*H4</f>
        <v>83.362499999999997</v>
      </c>
      <c r="K22" s="24">
        <f>0.65*H6</f>
        <v>111.15</v>
      </c>
      <c r="L22" s="36">
        <f>0.65*H5</f>
        <v>42.412500000000001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125.55</v>
      </c>
      <c r="D23" s="25">
        <f>0.9*H4</f>
        <v>115.425</v>
      </c>
      <c r="E23" s="25">
        <f>0.9*H6</f>
        <v>153.9</v>
      </c>
      <c r="F23" s="37">
        <f>0.9*H5</f>
        <v>58.725000000000001</v>
      </c>
      <c r="G23" s="26"/>
      <c r="H23" s="22" t="s">
        <v>22</v>
      </c>
      <c r="I23" s="25">
        <f>0.7*H3</f>
        <v>97.649999999999991</v>
      </c>
      <c r="J23" s="25">
        <f>0.7*H4</f>
        <v>89.774999999999991</v>
      </c>
      <c r="K23" s="25">
        <f>0.7*H6</f>
        <v>119.69999999999999</v>
      </c>
      <c r="L23" s="37">
        <f>0.7*H5</f>
        <v>45.674999999999997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5"/>
  <sheetViews>
    <sheetView workbookViewId="0">
      <selection activeCell="N1" sqref="N1:Z24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160</v>
      </c>
      <c r="H3" s="12">
        <f>G3*0.9</f>
        <v>144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145</v>
      </c>
      <c r="H4" s="6">
        <f>G4*0.9</f>
        <v>130.5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75</v>
      </c>
      <c r="H5" s="6">
        <f>G5*0.9</f>
        <v>67.5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195</v>
      </c>
      <c r="H6" s="9">
        <f>G6*0.9</f>
        <v>175.5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57.6</v>
      </c>
      <c r="D10" s="23">
        <f>0.4*H4</f>
        <v>52.2</v>
      </c>
      <c r="E10" s="23">
        <f>0.4*H6</f>
        <v>70.2</v>
      </c>
      <c r="F10" s="35">
        <f>0.4*H5</f>
        <v>27</v>
      </c>
      <c r="G10" s="26"/>
      <c r="H10" s="20" t="s">
        <v>7</v>
      </c>
      <c r="I10" s="23">
        <f>0.4*H3</f>
        <v>57.6</v>
      </c>
      <c r="J10" s="23">
        <f>0.4*H4</f>
        <v>52.2</v>
      </c>
      <c r="K10" s="23">
        <f>0.4*H6</f>
        <v>70.2</v>
      </c>
      <c r="L10" s="35">
        <f>0.4*H5</f>
        <v>27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72</v>
      </c>
      <c r="D11" s="23">
        <f>0.5*H4</f>
        <v>65.25</v>
      </c>
      <c r="E11" s="23">
        <f>0.5*H6</f>
        <v>87.75</v>
      </c>
      <c r="F11" s="35">
        <f>0.5*H5</f>
        <v>33.75</v>
      </c>
      <c r="G11" s="26"/>
      <c r="H11" s="21" t="s">
        <v>8</v>
      </c>
      <c r="I11" s="24">
        <f>0.5*H3</f>
        <v>72</v>
      </c>
      <c r="J11" s="24">
        <f>0.5*H4</f>
        <v>65.25</v>
      </c>
      <c r="K11" s="24">
        <f>0.5*H6</f>
        <v>87.75</v>
      </c>
      <c r="L11" s="36">
        <f>0.5*H5</f>
        <v>33.75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86.399999999999991</v>
      </c>
      <c r="D12" s="24">
        <f>0.6*H4</f>
        <v>78.3</v>
      </c>
      <c r="E12" s="24">
        <f>0.6*H6</f>
        <v>105.3</v>
      </c>
      <c r="F12" s="36">
        <f>0.6*H5</f>
        <v>40.5</v>
      </c>
      <c r="G12" s="26"/>
      <c r="H12" s="21" t="s">
        <v>9</v>
      </c>
      <c r="I12" s="24">
        <f>0.6*H3</f>
        <v>86.399999999999991</v>
      </c>
      <c r="J12" s="24">
        <f>0.6*H4</f>
        <v>78.3</v>
      </c>
      <c r="K12" s="24">
        <f>0.6*H6</f>
        <v>105.3</v>
      </c>
      <c r="L12" s="36">
        <f>0.6*H5</f>
        <v>40.5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108</v>
      </c>
      <c r="D13" s="24">
        <f>0.75*H4</f>
        <v>97.875</v>
      </c>
      <c r="E13" s="24">
        <f>0.75*H6</f>
        <v>131.625</v>
      </c>
      <c r="F13" s="36">
        <f>0.75*H5</f>
        <v>50.625</v>
      </c>
      <c r="G13" s="26"/>
      <c r="H13" s="21" t="s">
        <v>10</v>
      </c>
      <c r="I13" s="24">
        <f>0.75*H3</f>
        <v>108</v>
      </c>
      <c r="J13" s="24">
        <f>0.75*H4</f>
        <v>97.875</v>
      </c>
      <c r="K13" s="24">
        <f>0.75*H6</f>
        <v>131.625</v>
      </c>
      <c r="L13" s="36">
        <f>0.75*H5</f>
        <v>50.625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115.2</v>
      </c>
      <c r="D14" s="24">
        <f>0.8*H4</f>
        <v>104.4</v>
      </c>
      <c r="E14" s="24">
        <f>0.8*H6</f>
        <v>140.4</v>
      </c>
      <c r="F14" s="36">
        <f>0.8*H5</f>
        <v>54</v>
      </c>
      <c r="G14" s="26"/>
      <c r="H14" s="21" t="s">
        <v>14</v>
      </c>
      <c r="I14" s="24">
        <f>0.85*H3</f>
        <v>122.39999999999999</v>
      </c>
      <c r="J14" s="24">
        <f>0.85*H4</f>
        <v>110.925</v>
      </c>
      <c r="K14" s="24">
        <f>0.85*H6</f>
        <v>149.17499999999998</v>
      </c>
      <c r="L14" s="36">
        <f>0.85*H5</f>
        <v>57.375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122.39999999999999</v>
      </c>
      <c r="D15" s="25">
        <f>0.85*H4</f>
        <v>110.925</v>
      </c>
      <c r="E15" s="25">
        <f>0.85*H6</f>
        <v>149.17499999999998</v>
      </c>
      <c r="F15" s="37">
        <f>0.85*H5</f>
        <v>57.375</v>
      </c>
      <c r="G15" s="26"/>
      <c r="H15" s="22" t="s">
        <v>21</v>
      </c>
      <c r="I15" s="25">
        <f>0.95*H3</f>
        <v>136.79999999999998</v>
      </c>
      <c r="J15" s="25">
        <f>0.95*H4</f>
        <v>123.97499999999999</v>
      </c>
      <c r="K15" s="25">
        <f>0.95*H6</f>
        <v>166.72499999999999</v>
      </c>
      <c r="L15" s="37">
        <f>0.95*H5</f>
        <v>64.125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57.6</v>
      </c>
      <c r="D18" s="23">
        <f>0.4*H4</f>
        <v>52.2</v>
      </c>
      <c r="E18" s="23">
        <f>0.4*H6</f>
        <v>70.2</v>
      </c>
      <c r="F18" s="35">
        <f>0.4*H5</f>
        <v>27</v>
      </c>
      <c r="G18" s="26"/>
      <c r="H18" s="20" t="s">
        <v>7</v>
      </c>
      <c r="I18" s="23">
        <f>0.4*H3</f>
        <v>57.6</v>
      </c>
      <c r="J18" s="23">
        <f>0.4*H4</f>
        <v>52.2</v>
      </c>
      <c r="K18" s="23">
        <f>0.4*H6</f>
        <v>70.2</v>
      </c>
      <c r="L18" s="35">
        <f>0.4*H5</f>
        <v>27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72</v>
      </c>
      <c r="D19" s="24">
        <f>0.5*H4</f>
        <v>65.25</v>
      </c>
      <c r="E19" s="24">
        <f>0.5*H6</f>
        <v>87.75</v>
      </c>
      <c r="F19" s="36">
        <f>0.5*H5</f>
        <v>33.75</v>
      </c>
      <c r="G19" s="26"/>
      <c r="H19" s="21" t="s">
        <v>8</v>
      </c>
      <c r="I19" s="24">
        <f>0.5*H3</f>
        <v>72</v>
      </c>
      <c r="J19" s="24">
        <f>0.5*H4</f>
        <v>65.25</v>
      </c>
      <c r="K19" s="24">
        <f>0.5*H6</f>
        <v>87.75</v>
      </c>
      <c r="L19" s="36">
        <f>0.5*H5</f>
        <v>33.75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86.399999999999991</v>
      </c>
      <c r="D20" s="24">
        <f>0.6*H4</f>
        <v>78.3</v>
      </c>
      <c r="E20" s="24">
        <f>0.6*H6</f>
        <v>105.3</v>
      </c>
      <c r="F20" s="36">
        <f>0.6*H5</f>
        <v>40.5</v>
      </c>
      <c r="G20" s="26"/>
      <c r="H20" s="21" t="s">
        <v>9</v>
      </c>
      <c r="I20" s="24">
        <f>0.6*H3</f>
        <v>86.399999999999991</v>
      </c>
      <c r="J20" s="24">
        <f>0.6*H4</f>
        <v>78.3</v>
      </c>
      <c r="K20" s="24">
        <f>0.6*H6</f>
        <v>105.3</v>
      </c>
      <c r="L20" s="36">
        <f>0.6*H5</f>
        <v>40.5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115.2</v>
      </c>
      <c r="D21" s="24">
        <f>0.8*H4</f>
        <v>104.4</v>
      </c>
      <c r="E21" s="24">
        <f>0.8*H6</f>
        <v>140.4</v>
      </c>
      <c r="F21" s="36">
        <f>0.8*H5</f>
        <v>54</v>
      </c>
      <c r="G21" s="26"/>
      <c r="H21" s="21" t="s">
        <v>19</v>
      </c>
      <c r="I21" s="24">
        <f>0.6*H3</f>
        <v>86.399999999999991</v>
      </c>
      <c r="J21" s="24">
        <f>0.6*H4</f>
        <v>78.3</v>
      </c>
      <c r="K21" s="24">
        <f>0.6*H6</f>
        <v>105.3</v>
      </c>
      <c r="L21" s="36">
        <f>0.6*H5</f>
        <v>40.5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122.39999999999999</v>
      </c>
      <c r="D22" s="24">
        <f>0.85*H4</f>
        <v>110.925</v>
      </c>
      <c r="E22" s="24">
        <f>0.85*H6</f>
        <v>149.17499999999998</v>
      </c>
      <c r="F22" s="36">
        <f>0.85*H5</f>
        <v>57.375</v>
      </c>
      <c r="G22" s="26"/>
      <c r="H22" s="21" t="s">
        <v>20</v>
      </c>
      <c r="I22" s="24">
        <f>0.65*H3</f>
        <v>93.600000000000009</v>
      </c>
      <c r="J22" s="24">
        <f>0.65*H4</f>
        <v>84.825000000000003</v>
      </c>
      <c r="K22" s="24">
        <f>0.65*H6</f>
        <v>114.075</v>
      </c>
      <c r="L22" s="36">
        <f>0.65*H5</f>
        <v>43.875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129.6</v>
      </c>
      <c r="D23" s="25">
        <f>0.9*H4</f>
        <v>117.45</v>
      </c>
      <c r="E23" s="25">
        <f>0.9*H6</f>
        <v>157.95000000000002</v>
      </c>
      <c r="F23" s="37">
        <f>0.9*H5</f>
        <v>60.75</v>
      </c>
      <c r="G23" s="26"/>
      <c r="H23" s="22" t="s">
        <v>22</v>
      </c>
      <c r="I23" s="25">
        <f>0.7*H3</f>
        <v>100.8</v>
      </c>
      <c r="J23" s="25">
        <f>0.7*H4</f>
        <v>91.35</v>
      </c>
      <c r="K23" s="25">
        <f>0.7*H6</f>
        <v>122.85</v>
      </c>
      <c r="L23" s="37">
        <f>0.7*H5</f>
        <v>47.25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5"/>
  <sheetViews>
    <sheetView workbookViewId="0">
      <selection activeCell="G34" sqref="G34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165</v>
      </c>
      <c r="H3" s="12">
        <f>G3*0.9</f>
        <v>148.5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147.5</v>
      </c>
      <c r="H4" s="6">
        <f>G4*0.9</f>
        <v>132.75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77.5</v>
      </c>
      <c r="H5" s="6">
        <f>G5*0.9</f>
        <v>69.75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200</v>
      </c>
      <c r="H6" s="9">
        <f>G6*0.9</f>
        <v>180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59.400000000000006</v>
      </c>
      <c r="D10" s="23">
        <f>0.4*H4</f>
        <v>53.1</v>
      </c>
      <c r="E10" s="23">
        <f>0.4*H6</f>
        <v>72</v>
      </c>
      <c r="F10" s="35">
        <f>0.4*H5</f>
        <v>27.900000000000002</v>
      </c>
      <c r="G10" s="26"/>
      <c r="H10" s="20" t="s">
        <v>7</v>
      </c>
      <c r="I10" s="23">
        <f>0.4*H3</f>
        <v>59.400000000000006</v>
      </c>
      <c r="J10" s="23">
        <f>0.4*H4</f>
        <v>53.1</v>
      </c>
      <c r="K10" s="23">
        <f>0.4*H6</f>
        <v>72</v>
      </c>
      <c r="L10" s="35">
        <f>0.4*H5</f>
        <v>27.900000000000002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74.25</v>
      </c>
      <c r="D11" s="23">
        <f>0.5*H4</f>
        <v>66.375</v>
      </c>
      <c r="E11" s="23">
        <f>0.5*H6</f>
        <v>90</v>
      </c>
      <c r="F11" s="35">
        <f>0.5*H5</f>
        <v>34.875</v>
      </c>
      <c r="G11" s="26"/>
      <c r="H11" s="21" t="s">
        <v>8</v>
      </c>
      <c r="I11" s="24">
        <f>0.5*H3</f>
        <v>74.25</v>
      </c>
      <c r="J11" s="24">
        <f>0.5*H4</f>
        <v>66.375</v>
      </c>
      <c r="K11" s="24">
        <f>0.5*H6</f>
        <v>90</v>
      </c>
      <c r="L11" s="36">
        <f>0.5*H5</f>
        <v>34.875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89.1</v>
      </c>
      <c r="D12" s="24">
        <f>0.6*H4</f>
        <v>79.649999999999991</v>
      </c>
      <c r="E12" s="24">
        <f>0.6*H6</f>
        <v>108</v>
      </c>
      <c r="F12" s="36">
        <f>0.6*H5</f>
        <v>41.85</v>
      </c>
      <c r="G12" s="26"/>
      <c r="H12" s="21" t="s">
        <v>9</v>
      </c>
      <c r="I12" s="24">
        <f>0.6*H3</f>
        <v>89.1</v>
      </c>
      <c r="J12" s="24">
        <f>0.6*H4</f>
        <v>79.649999999999991</v>
      </c>
      <c r="K12" s="24">
        <f>0.6*H6</f>
        <v>108</v>
      </c>
      <c r="L12" s="36">
        <f>0.6*H5</f>
        <v>41.85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111.375</v>
      </c>
      <c r="D13" s="24">
        <f>0.75*H4</f>
        <v>99.5625</v>
      </c>
      <c r="E13" s="24">
        <f>0.75*H6</f>
        <v>135</v>
      </c>
      <c r="F13" s="36">
        <f>0.75*H5</f>
        <v>52.3125</v>
      </c>
      <c r="G13" s="26"/>
      <c r="H13" s="21" t="s">
        <v>10</v>
      </c>
      <c r="I13" s="24">
        <f>0.75*H3</f>
        <v>111.375</v>
      </c>
      <c r="J13" s="24">
        <f>0.75*H4</f>
        <v>99.5625</v>
      </c>
      <c r="K13" s="24">
        <f>0.75*H6</f>
        <v>135</v>
      </c>
      <c r="L13" s="36">
        <f>0.75*H5</f>
        <v>52.3125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118.80000000000001</v>
      </c>
      <c r="D14" s="24">
        <f>0.8*H4</f>
        <v>106.2</v>
      </c>
      <c r="E14" s="24">
        <f>0.8*H6</f>
        <v>144</v>
      </c>
      <c r="F14" s="36">
        <f>0.8*H5</f>
        <v>55.800000000000004</v>
      </c>
      <c r="G14" s="26"/>
      <c r="H14" s="21" t="s">
        <v>14</v>
      </c>
      <c r="I14" s="24">
        <f>0.85*H3</f>
        <v>126.22499999999999</v>
      </c>
      <c r="J14" s="24">
        <f>0.85*H4</f>
        <v>112.83749999999999</v>
      </c>
      <c r="K14" s="24">
        <f>0.85*H6</f>
        <v>153</v>
      </c>
      <c r="L14" s="36">
        <f>0.85*H5</f>
        <v>59.287500000000001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126.22499999999999</v>
      </c>
      <c r="D15" s="25">
        <f>0.85*H4</f>
        <v>112.83749999999999</v>
      </c>
      <c r="E15" s="25">
        <f>0.85*H6</f>
        <v>153</v>
      </c>
      <c r="F15" s="37">
        <f>0.85*H5</f>
        <v>59.287500000000001</v>
      </c>
      <c r="G15" s="26"/>
      <c r="H15" s="22" t="s">
        <v>21</v>
      </c>
      <c r="I15" s="25">
        <f>0.95*H3</f>
        <v>141.07499999999999</v>
      </c>
      <c r="J15" s="25">
        <f>0.95*H4</f>
        <v>126.1125</v>
      </c>
      <c r="K15" s="25">
        <f>0.95*H6</f>
        <v>171</v>
      </c>
      <c r="L15" s="37">
        <f>0.95*H5</f>
        <v>66.262500000000003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59.400000000000006</v>
      </c>
      <c r="D18" s="23">
        <f>0.4*H4</f>
        <v>53.1</v>
      </c>
      <c r="E18" s="23">
        <f>0.4*H6</f>
        <v>72</v>
      </c>
      <c r="F18" s="35">
        <f>0.4*H5</f>
        <v>27.900000000000002</v>
      </c>
      <c r="G18" s="26"/>
      <c r="H18" s="20" t="s">
        <v>7</v>
      </c>
      <c r="I18" s="23">
        <f>0.4*H3</f>
        <v>59.400000000000006</v>
      </c>
      <c r="J18" s="23">
        <f>0.4*H4</f>
        <v>53.1</v>
      </c>
      <c r="K18" s="23">
        <f>0.4*H6</f>
        <v>72</v>
      </c>
      <c r="L18" s="35">
        <f>0.4*H5</f>
        <v>27.900000000000002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74.25</v>
      </c>
      <c r="D19" s="24">
        <f>0.5*H4</f>
        <v>66.375</v>
      </c>
      <c r="E19" s="24">
        <f>0.5*H6</f>
        <v>90</v>
      </c>
      <c r="F19" s="36">
        <f>0.5*H5</f>
        <v>34.875</v>
      </c>
      <c r="G19" s="26"/>
      <c r="H19" s="21" t="s">
        <v>8</v>
      </c>
      <c r="I19" s="24">
        <f>0.5*H3</f>
        <v>74.25</v>
      </c>
      <c r="J19" s="24">
        <f>0.5*H4</f>
        <v>66.375</v>
      </c>
      <c r="K19" s="24">
        <f>0.5*H6</f>
        <v>90</v>
      </c>
      <c r="L19" s="36">
        <f>0.5*H5</f>
        <v>34.875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89.1</v>
      </c>
      <c r="D20" s="24">
        <f>0.6*H4</f>
        <v>79.649999999999991</v>
      </c>
      <c r="E20" s="24">
        <f>0.6*H6</f>
        <v>108</v>
      </c>
      <c r="F20" s="36">
        <f>0.6*H5</f>
        <v>41.85</v>
      </c>
      <c r="G20" s="26"/>
      <c r="H20" s="21" t="s">
        <v>9</v>
      </c>
      <c r="I20" s="24">
        <f>0.6*H3</f>
        <v>89.1</v>
      </c>
      <c r="J20" s="24">
        <f>0.6*H4</f>
        <v>79.649999999999991</v>
      </c>
      <c r="K20" s="24">
        <f>0.6*H6</f>
        <v>108</v>
      </c>
      <c r="L20" s="36">
        <f>0.6*H5</f>
        <v>41.85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118.80000000000001</v>
      </c>
      <c r="D21" s="24">
        <f>0.8*H4</f>
        <v>106.2</v>
      </c>
      <c r="E21" s="24">
        <f>0.8*H6</f>
        <v>144</v>
      </c>
      <c r="F21" s="36">
        <f>0.8*H5</f>
        <v>55.800000000000004</v>
      </c>
      <c r="G21" s="26"/>
      <c r="H21" s="21" t="s">
        <v>19</v>
      </c>
      <c r="I21" s="24">
        <f>0.6*H3</f>
        <v>89.1</v>
      </c>
      <c r="J21" s="24">
        <f>0.6*H4</f>
        <v>79.649999999999991</v>
      </c>
      <c r="K21" s="24">
        <f>0.6*H6</f>
        <v>108</v>
      </c>
      <c r="L21" s="36">
        <f>0.6*H5</f>
        <v>41.85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126.22499999999999</v>
      </c>
      <c r="D22" s="24">
        <f>0.85*H4</f>
        <v>112.83749999999999</v>
      </c>
      <c r="E22" s="24">
        <f>0.85*H6</f>
        <v>153</v>
      </c>
      <c r="F22" s="36">
        <f>0.85*H5</f>
        <v>59.287500000000001</v>
      </c>
      <c r="G22" s="26"/>
      <c r="H22" s="21" t="s">
        <v>20</v>
      </c>
      <c r="I22" s="24">
        <f>0.65*H3</f>
        <v>96.525000000000006</v>
      </c>
      <c r="J22" s="24">
        <f>0.65*H4</f>
        <v>86.287500000000009</v>
      </c>
      <c r="K22" s="24">
        <f>0.65*H6</f>
        <v>117</v>
      </c>
      <c r="L22" s="36">
        <f>0.65*H5</f>
        <v>45.337499999999999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133.65</v>
      </c>
      <c r="D23" s="25">
        <f>0.9*H4</f>
        <v>119.47500000000001</v>
      </c>
      <c r="E23" s="25">
        <f>0.9*H6</f>
        <v>162</v>
      </c>
      <c r="F23" s="37">
        <f>0.9*H5</f>
        <v>62.774999999999999</v>
      </c>
      <c r="G23" s="26"/>
      <c r="H23" s="22" t="s">
        <v>22</v>
      </c>
      <c r="I23" s="25">
        <f>0.7*H3</f>
        <v>103.94999999999999</v>
      </c>
      <c r="J23" s="25">
        <f>0.7*H4</f>
        <v>92.924999999999997</v>
      </c>
      <c r="K23" s="25">
        <f>0.7*H6</f>
        <v>125.99999999999999</v>
      </c>
      <c r="L23" s="37">
        <f>0.7*H5</f>
        <v>48.824999999999996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5"/>
  <sheetViews>
    <sheetView workbookViewId="0">
      <selection activeCell="N34" sqref="N34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170</v>
      </c>
      <c r="H3" s="12">
        <f>G3*0.9</f>
        <v>153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150</v>
      </c>
      <c r="H4" s="6">
        <f>G4*0.9</f>
        <v>135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80</v>
      </c>
      <c r="H5" s="6">
        <f>G5*0.9</f>
        <v>72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205</v>
      </c>
      <c r="H6" s="9">
        <f>G6*0.9</f>
        <v>184.5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61.2</v>
      </c>
      <c r="D10" s="23">
        <f>0.4*H4</f>
        <v>54</v>
      </c>
      <c r="E10" s="23">
        <f>0.4*H6</f>
        <v>73.8</v>
      </c>
      <c r="F10" s="35">
        <f>0.4*H5</f>
        <v>28.8</v>
      </c>
      <c r="G10" s="26"/>
      <c r="H10" s="20" t="s">
        <v>7</v>
      </c>
      <c r="I10" s="23">
        <f>0.4*H3</f>
        <v>61.2</v>
      </c>
      <c r="J10" s="23">
        <f>0.4*H4</f>
        <v>54</v>
      </c>
      <c r="K10" s="23">
        <f>0.4*H6</f>
        <v>73.8</v>
      </c>
      <c r="L10" s="35">
        <f>0.4*H5</f>
        <v>28.8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76.5</v>
      </c>
      <c r="D11" s="23">
        <f>0.5*H4</f>
        <v>67.5</v>
      </c>
      <c r="E11" s="23">
        <f>0.5*H6</f>
        <v>92.25</v>
      </c>
      <c r="F11" s="35">
        <f>0.5*H5</f>
        <v>36</v>
      </c>
      <c r="G11" s="26"/>
      <c r="H11" s="21" t="s">
        <v>8</v>
      </c>
      <c r="I11" s="24">
        <f>0.5*H3</f>
        <v>76.5</v>
      </c>
      <c r="J11" s="24">
        <f>0.5*H4</f>
        <v>67.5</v>
      </c>
      <c r="K11" s="24">
        <f>0.5*H6</f>
        <v>92.25</v>
      </c>
      <c r="L11" s="36">
        <f>0.5*H5</f>
        <v>36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91.8</v>
      </c>
      <c r="D12" s="24">
        <f>0.6*H4</f>
        <v>81</v>
      </c>
      <c r="E12" s="24">
        <f>0.6*H6</f>
        <v>110.7</v>
      </c>
      <c r="F12" s="36">
        <f>0.6*H5</f>
        <v>43.199999999999996</v>
      </c>
      <c r="G12" s="26"/>
      <c r="H12" s="21" t="s">
        <v>9</v>
      </c>
      <c r="I12" s="24">
        <f>0.6*H3</f>
        <v>91.8</v>
      </c>
      <c r="J12" s="24">
        <f>0.6*H4</f>
        <v>81</v>
      </c>
      <c r="K12" s="24">
        <f>0.6*H6</f>
        <v>110.7</v>
      </c>
      <c r="L12" s="36">
        <f>0.6*H5</f>
        <v>43.199999999999996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114.75</v>
      </c>
      <c r="D13" s="24">
        <f>0.75*H4</f>
        <v>101.25</v>
      </c>
      <c r="E13" s="24">
        <f>0.75*H6</f>
        <v>138.375</v>
      </c>
      <c r="F13" s="36">
        <f>0.75*H5</f>
        <v>54</v>
      </c>
      <c r="G13" s="26"/>
      <c r="H13" s="21" t="s">
        <v>10</v>
      </c>
      <c r="I13" s="24">
        <f>0.75*H3</f>
        <v>114.75</v>
      </c>
      <c r="J13" s="24">
        <f>0.75*H4</f>
        <v>101.25</v>
      </c>
      <c r="K13" s="24">
        <f>0.75*H6</f>
        <v>138.375</v>
      </c>
      <c r="L13" s="36">
        <f>0.75*H5</f>
        <v>54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122.4</v>
      </c>
      <c r="D14" s="24">
        <f>0.8*H4</f>
        <v>108</v>
      </c>
      <c r="E14" s="24">
        <f>0.8*H6</f>
        <v>147.6</v>
      </c>
      <c r="F14" s="36">
        <f>0.8*H5</f>
        <v>57.6</v>
      </c>
      <c r="G14" s="26"/>
      <c r="H14" s="21" t="s">
        <v>14</v>
      </c>
      <c r="I14" s="24">
        <f>0.85*H3</f>
        <v>130.04999999999998</v>
      </c>
      <c r="J14" s="24">
        <f>0.85*H4</f>
        <v>114.75</v>
      </c>
      <c r="K14" s="24">
        <f>0.85*H6</f>
        <v>156.82499999999999</v>
      </c>
      <c r="L14" s="36">
        <f>0.85*H5</f>
        <v>61.199999999999996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130.04999999999998</v>
      </c>
      <c r="D15" s="25">
        <f>0.85*H4</f>
        <v>114.75</v>
      </c>
      <c r="E15" s="25">
        <f>0.85*H6</f>
        <v>156.82499999999999</v>
      </c>
      <c r="F15" s="37">
        <f>0.85*H5</f>
        <v>61.199999999999996</v>
      </c>
      <c r="G15" s="26"/>
      <c r="H15" s="22" t="s">
        <v>21</v>
      </c>
      <c r="I15" s="25">
        <f>0.95*H3</f>
        <v>145.35</v>
      </c>
      <c r="J15" s="25">
        <f>0.95*H4</f>
        <v>128.25</v>
      </c>
      <c r="K15" s="25">
        <f>0.95*H6</f>
        <v>175.27500000000001</v>
      </c>
      <c r="L15" s="37">
        <f>0.95*H5</f>
        <v>68.399999999999991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61.2</v>
      </c>
      <c r="D18" s="23">
        <f>0.4*H4</f>
        <v>54</v>
      </c>
      <c r="E18" s="23">
        <f>0.4*H6</f>
        <v>73.8</v>
      </c>
      <c r="F18" s="35">
        <f>0.4*H5</f>
        <v>28.8</v>
      </c>
      <c r="G18" s="26"/>
      <c r="H18" s="20" t="s">
        <v>7</v>
      </c>
      <c r="I18" s="23">
        <f>0.4*H3</f>
        <v>61.2</v>
      </c>
      <c r="J18" s="23">
        <f>0.4*H4</f>
        <v>54</v>
      </c>
      <c r="K18" s="23">
        <f>0.4*H6</f>
        <v>73.8</v>
      </c>
      <c r="L18" s="35">
        <f>0.4*H5</f>
        <v>28.8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76.5</v>
      </c>
      <c r="D19" s="24">
        <f>0.5*H4</f>
        <v>67.5</v>
      </c>
      <c r="E19" s="24">
        <f>0.5*H6</f>
        <v>92.25</v>
      </c>
      <c r="F19" s="36">
        <f>0.5*H5</f>
        <v>36</v>
      </c>
      <c r="G19" s="26"/>
      <c r="H19" s="21" t="s">
        <v>8</v>
      </c>
      <c r="I19" s="24">
        <f>0.5*H3</f>
        <v>76.5</v>
      </c>
      <c r="J19" s="24">
        <f>0.5*H4</f>
        <v>67.5</v>
      </c>
      <c r="K19" s="24">
        <f>0.5*H6</f>
        <v>92.25</v>
      </c>
      <c r="L19" s="36">
        <f>0.5*H5</f>
        <v>36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91.8</v>
      </c>
      <c r="D20" s="24">
        <f>0.6*H4</f>
        <v>81</v>
      </c>
      <c r="E20" s="24">
        <f>0.6*H6</f>
        <v>110.7</v>
      </c>
      <c r="F20" s="36">
        <f>0.6*H5</f>
        <v>43.199999999999996</v>
      </c>
      <c r="G20" s="26"/>
      <c r="H20" s="21" t="s">
        <v>9</v>
      </c>
      <c r="I20" s="24">
        <f>0.6*H3</f>
        <v>91.8</v>
      </c>
      <c r="J20" s="24">
        <f>0.6*H4</f>
        <v>81</v>
      </c>
      <c r="K20" s="24">
        <f>0.6*H6</f>
        <v>110.7</v>
      </c>
      <c r="L20" s="36">
        <f>0.6*H5</f>
        <v>43.199999999999996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122.4</v>
      </c>
      <c r="D21" s="24">
        <f>0.8*H4</f>
        <v>108</v>
      </c>
      <c r="E21" s="24">
        <f>0.8*H6</f>
        <v>147.6</v>
      </c>
      <c r="F21" s="36">
        <f>0.8*H5</f>
        <v>57.6</v>
      </c>
      <c r="G21" s="26"/>
      <c r="H21" s="21" t="s">
        <v>19</v>
      </c>
      <c r="I21" s="24">
        <f>0.6*H3</f>
        <v>91.8</v>
      </c>
      <c r="J21" s="24">
        <f>0.6*H4</f>
        <v>81</v>
      </c>
      <c r="K21" s="24">
        <f>0.6*H6</f>
        <v>110.7</v>
      </c>
      <c r="L21" s="36">
        <f>0.6*H5</f>
        <v>43.199999999999996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130.04999999999998</v>
      </c>
      <c r="D22" s="24">
        <f>0.85*H4</f>
        <v>114.75</v>
      </c>
      <c r="E22" s="24">
        <f>0.85*H6</f>
        <v>156.82499999999999</v>
      </c>
      <c r="F22" s="36">
        <f>0.85*H5</f>
        <v>61.199999999999996</v>
      </c>
      <c r="G22" s="26"/>
      <c r="H22" s="21" t="s">
        <v>20</v>
      </c>
      <c r="I22" s="24">
        <f>0.65*H3</f>
        <v>99.45</v>
      </c>
      <c r="J22" s="24">
        <f>0.65*H4</f>
        <v>87.75</v>
      </c>
      <c r="K22" s="24">
        <f>0.65*H6</f>
        <v>119.925</v>
      </c>
      <c r="L22" s="36">
        <f>0.65*H5</f>
        <v>46.800000000000004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137.70000000000002</v>
      </c>
      <c r="D23" s="25">
        <f>0.9*H4</f>
        <v>121.5</v>
      </c>
      <c r="E23" s="25">
        <f>0.9*H6</f>
        <v>166.05</v>
      </c>
      <c r="F23" s="37">
        <f>0.9*H5</f>
        <v>64.8</v>
      </c>
      <c r="G23" s="26"/>
      <c r="H23" s="22" t="s">
        <v>22</v>
      </c>
      <c r="I23" s="25">
        <f>0.7*H3</f>
        <v>107.1</v>
      </c>
      <c r="J23" s="25">
        <f>0.7*H4</f>
        <v>94.5</v>
      </c>
      <c r="K23" s="25">
        <f>0.7*H6</f>
        <v>129.15</v>
      </c>
      <c r="L23" s="37">
        <f>0.7*H5</f>
        <v>50.4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5"/>
  <sheetViews>
    <sheetView workbookViewId="0">
      <selection activeCell="D5" sqref="D5"/>
    </sheetView>
  </sheetViews>
  <sheetFormatPr baseColWidth="10" defaultColWidth="8.7265625" defaultRowHeight="14.5" x14ac:dyDescent="0.35"/>
  <cols>
    <col min="2" max="2" width="11.36328125" bestFit="1" customWidth="1"/>
    <col min="4" max="4" width="10.6328125" bestFit="1" customWidth="1"/>
    <col min="5" max="5" width="7.453125" bestFit="1" customWidth="1"/>
    <col min="6" max="6" width="11.90625" bestFit="1" customWidth="1"/>
    <col min="10" max="10" width="10.6328125" bestFit="1" customWidth="1"/>
    <col min="12" max="12" width="11.90625" bestFit="1" customWidth="1"/>
    <col min="15" max="15" width="11.54296875" bestFit="1" customWidth="1"/>
    <col min="19" max="19" width="11.54296875" bestFit="1" customWidth="1"/>
  </cols>
  <sheetData>
    <row r="1" spans="1:26" ht="15.5" thickTop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5" thickTop="1" thickBot="1" x14ac:dyDescent="0.4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5">
      <c r="A3" s="30"/>
      <c r="B3" s="26"/>
      <c r="C3" s="2"/>
      <c r="D3" s="2"/>
      <c r="E3" s="2"/>
      <c r="F3" s="10" t="s">
        <v>1</v>
      </c>
      <c r="G3" s="11">
        <v>175</v>
      </c>
      <c r="H3" s="12">
        <f>G3*0.9</f>
        <v>157.5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5">
      <c r="A4" s="30"/>
      <c r="B4" s="26"/>
      <c r="C4" s="2"/>
      <c r="D4" s="2"/>
      <c r="E4" s="2"/>
      <c r="F4" s="4" t="s">
        <v>2</v>
      </c>
      <c r="G4" s="5">
        <v>152.5</v>
      </c>
      <c r="H4" s="6">
        <f>G4*0.9</f>
        <v>137.25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5">
      <c r="A5" s="30"/>
      <c r="B5" s="26"/>
      <c r="C5" s="2"/>
      <c r="D5" s="2"/>
      <c r="E5" s="2"/>
      <c r="F5" s="4" t="s">
        <v>24</v>
      </c>
      <c r="G5" s="5">
        <v>82.5</v>
      </c>
      <c r="H5" s="6">
        <f>G5*0.9</f>
        <v>74.25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4">
      <c r="A6" s="30"/>
      <c r="B6" s="26"/>
      <c r="C6" s="2"/>
      <c r="D6" s="2"/>
      <c r="E6" s="2"/>
      <c r="F6" s="7" t="s">
        <v>3</v>
      </c>
      <c r="G6" s="8">
        <v>210</v>
      </c>
      <c r="H6" s="9">
        <f>G6*0.9</f>
        <v>189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5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4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5" thickTop="1" thickBot="1" x14ac:dyDescent="0.4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5">
      <c r="A10" s="30"/>
      <c r="B10" s="20" t="s">
        <v>7</v>
      </c>
      <c r="C10" s="23">
        <f>0.4*H3</f>
        <v>63</v>
      </c>
      <c r="D10" s="23">
        <f>0.4*H4</f>
        <v>54.900000000000006</v>
      </c>
      <c r="E10" s="23">
        <f>0.4*H6</f>
        <v>75.600000000000009</v>
      </c>
      <c r="F10" s="35">
        <f>0.4*H5</f>
        <v>29.700000000000003</v>
      </c>
      <c r="G10" s="26"/>
      <c r="H10" s="20" t="s">
        <v>7</v>
      </c>
      <c r="I10" s="23">
        <f>0.4*H3</f>
        <v>63</v>
      </c>
      <c r="J10" s="23">
        <f>0.4*H4</f>
        <v>54.900000000000006</v>
      </c>
      <c r="K10" s="23">
        <f>0.4*H6</f>
        <v>75.600000000000009</v>
      </c>
      <c r="L10" s="35">
        <f>0.4*H5</f>
        <v>29.700000000000003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5">
      <c r="A11" s="30"/>
      <c r="B11" s="21" t="s">
        <v>8</v>
      </c>
      <c r="C11" s="23">
        <f>0.5*H3</f>
        <v>78.75</v>
      </c>
      <c r="D11" s="23">
        <f>0.5*H4</f>
        <v>68.625</v>
      </c>
      <c r="E11" s="23">
        <f>0.5*H6</f>
        <v>94.5</v>
      </c>
      <c r="F11" s="35">
        <f>0.5*H5</f>
        <v>37.125</v>
      </c>
      <c r="G11" s="26"/>
      <c r="H11" s="21" t="s">
        <v>8</v>
      </c>
      <c r="I11" s="24">
        <f>0.5*H3</f>
        <v>78.75</v>
      </c>
      <c r="J11" s="24">
        <f>0.5*H4</f>
        <v>68.625</v>
      </c>
      <c r="K11" s="24">
        <f>0.5*H6</f>
        <v>94.5</v>
      </c>
      <c r="L11" s="36">
        <f>0.5*H5</f>
        <v>37.125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5">
      <c r="A12" s="30"/>
      <c r="B12" s="21" t="s">
        <v>9</v>
      </c>
      <c r="C12" s="24">
        <f>0.6*H3</f>
        <v>94.5</v>
      </c>
      <c r="D12" s="24">
        <f>0.6*H4</f>
        <v>82.35</v>
      </c>
      <c r="E12" s="24">
        <f>0.6*H6</f>
        <v>113.39999999999999</v>
      </c>
      <c r="F12" s="36">
        <f>0.6*H5</f>
        <v>44.55</v>
      </c>
      <c r="G12" s="26"/>
      <c r="H12" s="21" t="s">
        <v>9</v>
      </c>
      <c r="I12" s="24">
        <f>0.6*H3</f>
        <v>94.5</v>
      </c>
      <c r="J12" s="24">
        <f>0.6*H4</f>
        <v>82.35</v>
      </c>
      <c r="K12" s="24">
        <f>0.6*H6</f>
        <v>113.39999999999999</v>
      </c>
      <c r="L12" s="36">
        <f>0.6*H5</f>
        <v>44.55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5">
      <c r="A13" s="30"/>
      <c r="B13" s="21" t="s">
        <v>10</v>
      </c>
      <c r="C13" s="24">
        <f>0.75*H3</f>
        <v>118.125</v>
      </c>
      <c r="D13" s="24">
        <f>0.75*H4</f>
        <v>102.9375</v>
      </c>
      <c r="E13" s="24">
        <f>0.75*H6</f>
        <v>141.75</v>
      </c>
      <c r="F13" s="36">
        <f>0.75*H5</f>
        <v>55.6875</v>
      </c>
      <c r="G13" s="26"/>
      <c r="H13" s="21" t="s">
        <v>10</v>
      </c>
      <c r="I13" s="24">
        <f>0.75*H3</f>
        <v>118.125</v>
      </c>
      <c r="J13" s="24">
        <f>0.75*H4</f>
        <v>102.9375</v>
      </c>
      <c r="K13" s="24">
        <f>0.75*H6</f>
        <v>141.75</v>
      </c>
      <c r="L13" s="36">
        <f>0.75*H5</f>
        <v>55.6875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5">
      <c r="A14" s="30"/>
      <c r="B14" s="21" t="s">
        <v>11</v>
      </c>
      <c r="C14" s="24">
        <f>0.8*H3</f>
        <v>126</v>
      </c>
      <c r="D14" s="24">
        <f>0.8*H4</f>
        <v>109.80000000000001</v>
      </c>
      <c r="E14" s="24">
        <f>0.8*H6</f>
        <v>151.20000000000002</v>
      </c>
      <c r="F14" s="36">
        <f>0.8*H5</f>
        <v>59.400000000000006</v>
      </c>
      <c r="G14" s="26"/>
      <c r="H14" s="21" t="s">
        <v>14</v>
      </c>
      <c r="I14" s="24">
        <f>0.85*H3</f>
        <v>133.875</v>
      </c>
      <c r="J14" s="24">
        <f>0.85*H4</f>
        <v>116.66249999999999</v>
      </c>
      <c r="K14" s="24">
        <f>0.85*H6</f>
        <v>160.65</v>
      </c>
      <c r="L14" s="36">
        <f>0.85*H5</f>
        <v>63.112499999999997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4">
      <c r="A15" s="30"/>
      <c r="B15" s="22" t="s">
        <v>15</v>
      </c>
      <c r="C15" s="25">
        <f>0.85*H3</f>
        <v>133.875</v>
      </c>
      <c r="D15" s="25">
        <f>0.85*H4</f>
        <v>116.66249999999999</v>
      </c>
      <c r="E15" s="25">
        <f>0.85*H6</f>
        <v>160.65</v>
      </c>
      <c r="F15" s="37">
        <f>0.85*H5</f>
        <v>63.112499999999997</v>
      </c>
      <c r="G15" s="26"/>
      <c r="H15" s="22" t="s">
        <v>21</v>
      </c>
      <c r="I15" s="25">
        <f>0.95*H3</f>
        <v>149.625</v>
      </c>
      <c r="J15" s="25">
        <f>0.95*H4</f>
        <v>130.38749999999999</v>
      </c>
      <c r="K15" s="25">
        <f>0.95*H6</f>
        <v>179.54999999999998</v>
      </c>
      <c r="L15" s="37">
        <f>0.95*H5</f>
        <v>70.537499999999994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5" thickTop="1" thickBot="1" x14ac:dyDescent="0.4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5" thickTop="1" thickBot="1" x14ac:dyDescent="0.4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5">
      <c r="A18" s="30"/>
      <c r="B18" s="20" t="s">
        <v>7</v>
      </c>
      <c r="C18" s="23">
        <f>0.4*H3</f>
        <v>63</v>
      </c>
      <c r="D18" s="23">
        <f>0.4*H4</f>
        <v>54.900000000000006</v>
      </c>
      <c r="E18" s="23">
        <f>0.4*H6</f>
        <v>75.600000000000009</v>
      </c>
      <c r="F18" s="35">
        <f>0.4*H5</f>
        <v>29.700000000000003</v>
      </c>
      <c r="G18" s="26"/>
      <c r="H18" s="20" t="s">
        <v>7</v>
      </c>
      <c r="I18" s="23">
        <f>0.4*H3</f>
        <v>63</v>
      </c>
      <c r="J18" s="23">
        <f>0.4*H4</f>
        <v>54.900000000000006</v>
      </c>
      <c r="K18" s="23">
        <f>0.4*H6</f>
        <v>75.600000000000009</v>
      </c>
      <c r="L18" s="35">
        <f>0.4*H5</f>
        <v>29.700000000000003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5">
      <c r="A19" s="30"/>
      <c r="B19" s="21" t="s">
        <v>8</v>
      </c>
      <c r="C19" s="24">
        <f>0.5*H3</f>
        <v>78.75</v>
      </c>
      <c r="D19" s="24">
        <f>0.5*H4</f>
        <v>68.625</v>
      </c>
      <c r="E19" s="24">
        <f>0.5*H6</f>
        <v>94.5</v>
      </c>
      <c r="F19" s="36">
        <f>0.5*H5</f>
        <v>37.125</v>
      </c>
      <c r="G19" s="26"/>
      <c r="H19" s="21" t="s">
        <v>8</v>
      </c>
      <c r="I19" s="24">
        <f>0.5*H3</f>
        <v>78.75</v>
      </c>
      <c r="J19" s="24">
        <f>0.5*H4</f>
        <v>68.625</v>
      </c>
      <c r="K19" s="24">
        <f>0.5*H6</f>
        <v>94.5</v>
      </c>
      <c r="L19" s="36">
        <f>0.5*H5</f>
        <v>37.125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5">
      <c r="A20" s="30"/>
      <c r="B20" s="21" t="s">
        <v>9</v>
      </c>
      <c r="C20" s="24">
        <f>0.6*H3</f>
        <v>94.5</v>
      </c>
      <c r="D20" s="24">
        <f>0.6*H4</f>
        <v>82.35</v>
      </c>
      <c r="E20" s="24">
        <f>0.6*H6</f>
        <v>113.39999999999999</v>
      </c>
      <c r="F20" s="36">
        <f>0.6*H5</f>
        <v>44.55</v>
      </c>
      <c r="G20" s="26"/>
      <c r="H20" s="21" t="s">
        <v>9</v>
      </c>
      <c r="I20" s="24">
        <f>0.6*H3</f>
        <v>94.5</v>
      </c>
      <c r="J20" s="24">
        <f>0.6*H4</f>
        <v>82.35</v>
      </c>
      <c r="K20" s="24">
        <f>0.6*H6</f>
        <v>113.39999999999999</v>
      </c>
      <c r="L20" s="36">
        <f>0.6*H5</f>
        <v>44.55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5">
      <c r="A21" s="30"/>
      <c r="B21" s="21" t="s">
        <v>13</v>
      </c>
      <c r="C21" s="24">
        <f>0.8*H3</f>
        <v>126</v>
      </c>
      <c r="D21" s="24">
        <f>0.8*H4</f>
        <v>109.80000000000001</v>
      </c>
      <c r="E21" s="24">
        <f>0.8*H6</f>
        <v>151.20000000000002</v>
      </c>
      <c r="F21" s="36">
        <f>0.8*H5</f>
        <v>59.400000000000006</v>
      </c>
      <c r="G21" s="26"/>
      <c r="H21" s="21" t="s">
        <v>19</v>
      </c>
      <c r="I21" s="24">
        <f>0.6*H3</f>
        <v>94.5</v>
      </c>
      <c r="J21" s="24">
        <f>0.6*H4</f>
        <v>82.35</v>
      </c>
      <c r="K21" s="24">
        <f>0.6*H6</f>
        <v>113.39999999999999</v>
      </c>
      <c r="L21" s="36">
        <f>0.6*H5</f>
        <v>44.55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5">
      <c r="A22" s="30"/>
      <c r="B22" s="21" t="s">
        <v>14</v>
      </c>
      <c r="C22" s="24">
        <f>0.85*H3</f>
        <v>133.875</v>
      </c>
      <c r="D22" s="24">
        <f>0.85*H4</f>
        <v>116.66249999999999</v>
      </c>
      <c r="E22" s="24">
        <f>0.85*H6</f>
        <v>160.65</v>
      </c>
      <c r="F22" s="36">
        <f>0.85*H5</f>
        <v>63.112499999999997</v>
      </c>
      <c r="G22" s="26"/>
      <c r="H22" s="21" t="s">
        <v>20</v>
      </c>
      <c r="I22" s="24">
        <f>0.65*H3</f>
        <v>102.375</v>
      </c>
      <c r="J22" s="24">
        <f>0.65*H4</f>
        <v>89.212500000000006</v>
      </c>
      <c r="K22" s="24">
        <f>0.65*H6</f>
        <v>122.85000000000001</v>
      </c>
      <c r="L22" s="36">
        <f>0.65*H5</f>
        <v>48.262500000000003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4">
      <c r="A23" s="30"/>
      <c r="B23" s="22" t="s">
        <v>16</v>
      </c>
      <c r="C23" s="25">
        <f>0.9*H3</f>
        <v>141.75</v>
      </c>
      <c r="D23" s="25">
        <f>0.9*H4</f>
        <v>123.52500000000001</v>
      </c>
      <c r="E23" s="25">
        <f>0.9*H6</f>
        <v>170.1</v>
      </c>
      <c r="F23" s="37">
        <f>0.9*H5</f>
        <v>66.825000000000003</v>
      </c>
      <c r="G23" s="26"/>
      <c r="H23" s="22" t="s">
        <v>22</v>
      </c>
      <c r="I23" s="25">
        <f>0.7*H3</f>
        <v>110.25</v>
      </c>
      <c r="J23" s="25">
        <f>0.7*H4</f>
        <v>96.074999999999989</v>
      </c>
      <c r="K23" s="25">
        <f>0.7*H6</f>
        <v>132.29999999999998</v>
      </c>
      <c r="L23" s="37">
        <f>0.7*H5</f>
        <v>51.974999999999994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5" thickTop="1" thickBot="1" x14ac:dyDescent="0.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Introduction</vt:lpstr>
      <vt:lpstr>Cycle 1</vt:lpstr>
      <vt:lpstr>Cycle 2</vt:lpstr>
      <vt:lpstr>Cycle 3</vt:lpstr>
      <vt:lpstr>Cycle 4</vt:lpstr>
      <vt:lpstr>Cycle 5</vt:lpstr>
      <vt:lpstr>Cycle 6</vt:lpstr>
      <vt:lpstr>Cycle 7</vt:lpstr>
      <vt:lpstr>Cycle 8</vt:lpstr>
      <vt:lpstr>Cycle 9</vt:lpstr>
      <vt:lpstr>Cycle 10</vt:lpstr>
      <vt:lpstr>Cycle 11</vt:lpstr>
      <vt:lpstr>Cycle 12</vt:lpstr>
      <vt:lpstr>Cycle 13</vt:lpstr>
    </vt:vector>
  </TitlesOfParts>
  <Company>HubSpot,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Landshoft</dc:creator>
  <cp:lastModifiedBy>Pascal Landshoeft</cp:lastModifiedBy>
  <cp:lastPrinted>2015-08-14T14:32:58Z</cp:lastPrinted>
  <dcterms:created xsi:type="dcterms:W3CDTF">2015-08-02T12:38:22Z</dcterms:created>
  <dcterms:modified xsi:type="dcterms:W3CDTF">2018-07-06T13:55:59Z</dcterms:modified>
</cp:coreProperties>
</file>